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4D6F410-FAEB-4A32-A5C8-F42F216FC8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aie1" sheetId="1" r:id="rId1"/>
  </sheets>
  <definedNames>
    <definedName name="_xlnm.Print_Titles" localSheetId="0">Foaie1!$5:$9</definedName>
    <definedName name="_xlnm.Print_Area" localSheetId="0">Foaie1!$A$1:$O$345</definedName>
  </definedNames>
  <calcPr calcId="191029"/>
</workbook>
</file>

<file path=xl/calcChain.xml><?xml version="1.0" encoding="utf-8"?>
<calcChain xmlns="http://schemas.openxmlformats.org/spreadsheetml/2006/main">
  <c r="G131" i="1" l="1"/>
  <c r="G174" i="1"/>
  <c r="G66" i="1"/>
  <c r="G31" i="1"/>
  <c r="G125" i="1"/>
  <c r="G34" i="1"/>
  <c r="G51" i="1"/>
  <c r="G285" i="1" l="1"/>
  <c r="G79" i="1"/>
  <c r="G70" i="1"/>
  <c r="G58" i="1" l="1"/>
  <c r="G35" i="1"/>
  <c r="G154" i="1"/>
  <c r="G107" i="1"/>
  <c r="G317" i="1" l="1"/>
  <c r="G44" i="1"/>
  <c r="G104" i="1"/>
  <c r="G62" i="1"/>
  <c r="G334" i="1"/>
  <c r="G331" i="1"/>
  <c r="G268" i="1"/>
  <c r="G250" i="1"/>
  <c r="G218" i="1"/>
  <c r="G216" i="1"/>
  <c r="G193" i="1"/>
  <c r="G184" i="1"/>
  <c r="G56" i="1"/>
  <c r="G47" i="1"/>
  <c r="G179" i="1"/>
  <c r="G258" i="1"/>
  <c r="G149" i="1"/>
  <c r="G328" i="1"/>
  <c r="G323" i="1"/>
  <c r="G314" i="1"/>
  <c r="G309" i="1"/>
  <c r="G299" i="1"/>
  <c r="G298" i="1"/>
  <c r="G293" i="1"/>
  <c r="G288" i="1"/>
  <c r="G282" i="1"/>
  <c r="G277" i="1"/>
  <c r="G274" i="1"/>
  <c r="G247" i="1"/>
  <c r="G245" i="1" l="1"/>
  <c r="G244" i="1"/>
  <c r="G239" i="1"/>
  <c r="G236" i="1" l="1"/>
  <c r="G232" i="1"/>
  <c r="G228" i="1"/>
  <c r="G225" i="1"/>
  <c r="G221" i="1"/>
  <c r="G212" i="1"/>
  <c r="G205" i="1"/>
  <c r="G202" i="1"/>
  <c r="G181" i="1"/>
  <c r="G172" i="1"/>
  <c r="G168" i="1"/>
  <c r="G165" i="1"/>
  <c r="G160" i="1"/>
  <c r="G141" i="1"/>
  <c r="G136" i="1"/>
  <c r="G119" i="1"/>
  <c r="G116" i="1"/>
  <c r="G112" i="1"/>
  <c r="G103" i="1"/>
  <c r="G99" i="1" l="1"/>
  <c r="G95" i="1"/>
  <c r="G88" i="1"/>
  <c r="G83" i="1"/>
  <c r="G53" i="1"/>
  <c r="G39" i="1"/>
  <c r="G41" i="1"/>
  <c r="G25" i="1"/>
  <c r="G10" i="1"/>
  <c r="G320" i="1" l="1"/>
  <c r="G264" i="1"/>
  <c r="G16" i="1"/>
</calcChain>
</file>

<file path=xl/sharedStrings.xml><?xml version="1.0" encoding="utf-8"?>
<sst xmlns="http://schemas.openxmlformats.org/spreadsheetml/2006/main" count="714" uniqueCount="509">
  <si>
    <t>Anexa nr. 2</t>
  </si>
  <si>
    <t xml:space="preserve">(Anexa nr. 2 la Ordinul președintelui Autorităţii Naţionale Sanitare Veterinare şi pentru Siguranţa Alimentelor nr. 136/2020)
</t>
  </si>
  <si>
    <t>Denumire Circumscripție Sanitar Veterinară</t>
  </si>
  <si>
    <t xml:space="preserve">Localitatea /Localitățile* arondată/arondate circuscripției sanitar veterinare </t>
  </si>
  <si>
    <t xml:space="preserve">codul SIRUTA aferent </t>
  </si>
  <si>
    <t>Nr. total UVM</t>
  </si>
  <si>
    <t>Denumire concesionar/prestator servicii</t>
  </si>
  <si>
    <t>Medic Veterinar Titular</t>
  </si>
  <si>
    <t>Numărul contractului de concesiune / Acordului - Cadru de servicii</t>
  </si>
  <si>
    <t>Data încheierii contractului de concesiune / Acordului - Cadru de servicii</t>
  </si>
  <si>
    <t>Data încetării contractului de concesiune / Acordului - Cadru de servicii</t>
  </si>
  <si>
    <t>Contract de Concesiune</t>
  </si>
  <si>
    <t>Acord - Cadru de servicii</t>
  </si>
  <si>
    <t>Cabinet Medical Veterinar Individual / Cabinete Medical Veterinare Asociate</t>
  </si>
  <si>
    <t>Societate</t>
  </si>
  <si>
    <t>AVRĂMENI</t>
  </si>
  <si>
    <t>AVRAMENI</t>
  </si>
  <si>
    <t>AVĂDĂNEI COSTEL ILIE</t>
  </si>
  <si>
    <t>Adaseni</t>
  </si>
  <si>
    <t>Aurel Vlaicu</t>
  </si>
  <si>
    <t>Dimitrie Cantemir</t>
  </si>
  <si>
    <t>Ichimeni</t>
  </si>
  <si>
    <t>Panaitoaia</t>
  </si>
  <si>
    <t>Timus</t>
  </si>
  <si>
    <t>Tudor Vladimirescu</t>
  </si>
  <si>
    <t>Zoitani</t>
  </si>
  <si>
    <t>LUCA ANDREEA ECATERINA</t>
  </si>
  <si>
    <t>AROȘOAIE LUCIAN DINU</t>
  </si>
  <si>
    <t>Padureni</t>
  </si>
  <si>
    <t>Nicolae Balcescu</t>
  </si>
  <si>
    <t>Poiana</t>
  </si>
  <si>
    <t>RUSCANU TEODOR</t>
  </si>
  <si>
    <t>NEGRII VASILE</t>
  </si>
  <si>
    <t>Victoria</t>
  </si>
  <si>
    <t>Durnesti</t>
  </si>
  <si>
    <t>STĂUCENI</t>
  </si>
  <si>
    <t>Silistea</t>
  </si>
  <si>
    <t>S.C. SAGA VET S.R.L.</t>
  </si>
  <si>
    <t>MOROSANU C-TIN LAURENTIU</t>
  </si>
  <si>
    <t>Tocileni</t>
  </si>
  <si>
    <t>Ionaseni</t>
  </si>
  <si>
    <t>VIIȘOARA</t>
  </si>
  <si>
    <t>Cuza Voda</t>
  </si>
  <si>
    <t>S.C. MEDVET RIMBU S.R.L.</t>
  </si>
  <si>
    <t>GAVRIL BOGDAN ALEXANDRU</t>
  </si>
  <si>
    <t>RÎMBU LAURENȚIU</t>
  </si>
  <si>
    <t>Viisoara Mica</t>
  </si>
  <si>
    <t>DSVSA judeteana</t>
  </si>
  <si>
    <t>Nr. Crt. CSV</t>
  </si>
  <si>
    <t>BOTOȘANI</t>
  </si>
  <si>
    <t>DIRECTOR EXECUTIV,</t>
  </si>
  <si>
    <t>ŞEF SERVICIU ECONOMIC ŞI ADMINISTRATIV,</t>
  </si>
  <si>
    <t>Ec. Elena MĂRĂNDEL</t>
  </si>
  <si>
    <t>Întocmit,</t>
  </si>
  <si>
    <t>Compartiment Achiziţii - Investiţii,</t>
  </si>
  <si>
    <t>ALBEŞTI</t>
  </si>
  <si>
    <t>ALBESTI</t>
  </si>
  <si>
    <t>BUIMACENI</t>
  </si>
  <si>
    <t>COSTIUGENI</t>
  </si>
  <si>
    <t>JIJIA</t>
  </si>
  <si>
    <t>MASCATENI</t>
  </si>
  <si>
    <t>TUDOR VLADIMIRESCU</t>
  </si>
  <si>
    <t>SC GOOD VETERINAR RURAL SRL</t>
  </si>
  <si>
    <t>BĂLUŞENI</t>
  </si>
  <si>
    <t>BALUSENI</t>
  </si>
  <si>
    <t>BALUSENII NOI</t>
  </si>
  <si>
    <t>BUZENI</t>
  </si>
  <si>
    <t>COSULENI</t>
  </si>
  <si>
    <t>DRAXINI</t>
  </si>
  <si>
    <t>ZAICESTI</t>
  </si>
  <si>
    <t>SC H&amp;H CONVET SRL</t>
  </si>
  <si>
    <t>GROSU IOANA CRISTINA</t>
  </si>
  <si>
    <t>GAVRILESCU OVIDIU CONSTANTIN</t>
  </si>
  <si>
    <t>BUCECEA</t>
  </si>
  <si>
    <t>Bohoghina</t>
  </si>
  <si>
    <t>Bucecea</t>
  </si>
  <si>
    <t>BROSCĂUŢI</t>
  </si>
  <si>
    <t>BROSCAUTI</t>
  </si>
  <si>
    <t>SLOBOZIA</t>
  </si>
  <si>
    <t>SC COROLAVET ANDFLOROT SRL</t>
  </si>
  <si>
    <t>ROTARIU FLORIN CODRUȚ</t>
  </si>
  <si>
    <t>SC SIMVET FARM SRL</t>
  </si>
  <si>
    <t>COPĂLĂU</t>
  </si>
  <si>
    <t>Cerbu</t>
  </si>
  <si>
    <t>Copalau</t>
  </si>
  <si>
    <t>Cotu</t>
  </si>
  <si>
    <t>CORLĂTENI</t>
  </si>
  <si>
    <t>Carasa</t>
  </si>
  <si>
    <t>Podeni</t>
  </si>
  <si>
    <t>Vladeni</t>
  </si>
  <si>
    <t>PRISTAVU ELENA</t>
  </si>
  <si>
    <t>CMVI PRISTAVU ELENA</t>
  </si>
  <si>
    <t>ORHEI MIHAI</t>
  </si>
  <si>
    <t>SC VET-ORHEI SRL</t>
  </si>
  <si>
    <t>CRISTINEŞTI</t>
  </si>
  <si>
    <t>Baranca</t>
  </si>
  <si>
    <t>Dragalina</t>
  </si>
  <si>
    <t>Fundu Hertii</t>
  </si>
  <si>
    <t>CURTEŞTI</t>
  </si>
  <si>
    <t>Agafton</t>
  </si>
  <si>
    <t>Baiceni</t>
  </si>
  <si>
    <t>Hudum</t>
  </si>
  <si>
    <t>Manastirea Doamnei</t>
  </si>
  <si>
    <t>Oraseni-Deal</t>
  </si>
  <si>
    <t>Oraseni-Vale</t>
  </si>
  <si>
    <t>DARABANI</t>
  </si>
  <si>
    <t>Bajura</t>
  </si>
  <si>
    <t>Esanca</t>
  </si>
  <si>
    <t>Lismanita</t>
  </si>
  <si>
    <t>DÂNGENI</t>
  </si>
  <si>
    <t>Hulub</t>
  </si>
  <si>
    <t>Iacobeni</t>
  </si>
  <si>
    <t>Strahotin</t>
  </si>
  <si>
    <t>SC FLORILENA SRL</t>
  </si>
  <si>
    <t>CMVI AROȘOAIE LUCIAN DINU</t>
  </si>
  <si>
    <t xml:space="preserve">DERSCA </t>
  </si>
  <si>
    <t>SC LARVET PHILAXIA SRL</t>
  </si>
  <si>
    <t>BURLACU LAURENTIU</t>
  </si>
  <si>
    <t>DOROHOI</t>
  </si>
  <si>
    <t>Dealu Mare</t>
  </si>
  <si>
    <t>Loturi Enescu</t>
  </si>
  <si>
    <t>Progresul</t>
  </si>
  <si>
    <t>DRĂGUŞENI</t>
  </si>
  <si>
    <t>Podriga</t>
  </si>
  <si>
    <t>Sarata-Draguseni</t>
  </si>
  <si>
    <t>DURNEŞTI</t>
  </si>
  <si>
    <t>Babiceni</t>
  </si>
  <si>
    <t>Barsanesti</t>
  </si>
  <si>
    <t>Brosteni</t>
  </si>
  <si>
    <t>Cucuteni</t>
  </si>
  <si>
    <t>Guranda</t>
  </si>
  <si>
    <t>PREPELIȚĂ IULIAN ILIE</t>
  </si>
  <si>
    <t>CUCURUZAC DAN COSTEL</t>
  </si>
  <si>
    <t>SC ELON COM SRL</t>
  </si>
  <si>
    <t>CMV CUCURUZAC DAN</t>
  </si>
  <si>
    <t>SC MEDIVET SRL</t>
  </si>
  <si>
    <t>G. ENESCU</t>
  </si>
  <si>
    <t>Arborea</t>
  </si>
  <si>
    <t>Dumeni</t>
  </si>
  <si>
    <t>George Enescu</t>
  </si>
  <si>
    <t>Popeni</t>
  </si>
  <si>
    <t>Stanca</t>
  </si>
  <si>
    <t>TOMA-GRADINARU DANIEL</t>
  </si>
  <si>
    <t>SC SANVET DUMENI SRL</t>
  </si>
  <si>
    <t>GORBĂNEŞTI</t>
  </si>
  <si>
    <t>Batranesti</t>
  </si>
  <si>
    <t>George Cosbuc</t>
  </si>
  <si>
    <t>Mihai Eminescu</t>
  </si>
  <si>
    <t>Siliscani</t>
  </si>
  <si>
    <t>Socrujeni</t>
  </si>
  <si>
    <t>Vanatori</t>
  </si>
  <si>
    <t>Viforeni</t>
  </si>
  <si>
    <t>SC TUDOR MEDICAL VETFARM SRL</t>
  </si>
  <si>
    <t>PĂLIMARIU BOGDAN</t>
  </si>
  <si>
    <t>HILIŞEU-HORIA</t>
  </si>
  <si>
    <t>CORJAUTI</t>
  </si>
  <si>
    <t>HILISEU-CLOSCA</t>
  </si>
  <si>
    <t>HILISEU-CRISAN</t>
  </si>
  <si>
    <t>HILISEU-HORIA</t>
  </si>
  <si>
    <t>IEZER</t>
  </si>
  <si>
    <t>HLIPICENI</t>
  </si>
  <si>
    <t>HUDEȘTI</t>
  </si>
  <si>
    <t>Alba</t>
  </si>
  <si>
    <t>Mlenauti</t>
  </si>
  <si>
    <t>IBĂNEŞTI</t>
  </si>
  <si>
    <t>Dumbravita</t>
  </si>
  <si>
    <t>IBĂNEȘTI</t>
  </si>
  <si>
    <t>SC NEOVET SERVICES FUSA SRL</t>
  </si>
  <si>
    <t>CMV GAGEA DAN-VIRGIL</t>
  </si>
  <si>
    <t>SC ZOOVET EXPERT SRL</t>
  </si>
  <si>
    <t>CMVI BIGHIU MARIA-ALEXANDRA</t>
  </si>
  <si>
    <t>FUSA ADRIAN-EDUARD</t>
  </si>
  <si>
    <t>GAGEA DAN-VIRGIL</t>
  </si>
  <si>
    <t>LEFTER FĂNICĂ</t>
  </si>
  <si>
    <t>BIGHIU MARIA-ALEXANDRA</t>
  </si>
  <si>
    <t>LUNCA</t>
  </si>
  <si>
    <t>Stroiesti</t>
  </si>
  <si>
    <t>Zlatunoaia</t>
  </si>
  <si>
    <t>POPESCU IOAN</t>
  </si>
  <si>
    <t>SC INOVET SANIMAL SRL</t>
  </si>
  <si>
    <t>MIHĂILENI</t>
  </si>
  <si>
    <t>Parau Negru</t>
  </si>
  <si>
    <t>Rogojesti</t>
  </si>
  <si>
    <t>MIHĂLĂȘENI</t>
  </si>
  <si>
    <t>Caraiman</t>
  </si>
  <si>
    <t>Nastase</t>
  </si>
  <si>
    <t>Negresti</t>
  </si>
  <si>
    <t>Paun</t>
  </si>
  <si>
    <t>Sarata</t>
  </si>
  <si>
    <t>Slobozia Siliscani</t>
  </si>
  <si>
    <t>SC OTY FLORY VET SRL</t>
  </si>
  <si>
    <t>GRAMADA AUREL</t>
  </si>
  <si>
    <t>CMV ONOFREI V. MARICEL</t>
  </si>
  <si>
    <t>MILEANCA</t>
  </si>
  <si>
    <t>Codreni</t>
  </si>
  <si>
    <t>Scutari</t>
  </si>
  <si>
    <t>Selistea</t>
  </si>
  <si>
    <t>SC ARIZONA-VET SRL</t>
  </si>
  <si>
    <t>PĂLTINIȘ</t>
  </si>
  <si>
    <t>Cuzlau</t>
  </si>
  <si>
    <t>Horodistea</t>
  </si>
  <si>
    <t>Slobozia</t>
  </si>
  <si>
    <t>POMÂRLA</t>
  </si>
  <si>
    <t>Hulubesti</t>
  </si>
  <si>
    <t>Racovat</t>
  </si>
  <si>
    <t>CMVI STRIMBU DAN</t>
  </si>
  <si>
    <t>STRIMBU DAN</t>
  </si>
  <si>
    <t>CMV RUSU LAURA</t>
  </si>
  <si>
    <t>RUSU LAURA</t>
  </si>
  <si>
    <t>PRĂJENI</t>
  </si>
  <si>
    <t>Campeni</t>
  </si>
  <si>
    <t>Luparia</t>
  </si>
  <si>
    <t>Miletin</t>
  </si>
  <si>
    <t>RĂCHIȚI</t>
  </si>
  <si>
    <t>Cismea</t>
  </si>
  <si>
    <t>Costesti</t>
  </si>
  <si>
    <t>Rosiori</t>
  </si>
  <si>
    <t>RĂDĂUȚI PRUT</t>
  </si>
  <si>
    <t>Miorcani</t>
  </si>
  <si>
    <t>Rediu</t>
  </si>
  <si>
    <t>RĂUSENI</t>
  </si>
  <si>
    <t>Doina</t>
  </si>
  <si>
    <t>Pogorasti</t>
  </si>
  <si>
    <t>Stolniceni</t>
  </si>
  <si>
    <t>SC NEGRII MEDVET SRL</t>
  </si>
  <si>
    <t>CMVI NEAMTU LAURA</t>
  </si>
  <si>
    <t>NEAMTU LAURA</t>
  </si>
  <si>
    <t>S.C. ROȘU VET SERVICII VETERINARE S.R.L.</t>
  </si>
  <si>
    <t>ROSU NECULAI</t>
  </si>
  <si>
    <t>RIPICENI</t>
  </si>
  <si>
    <t>AVĂDĂNEI DĂNUȚ-DORU</t>
  </si>
  <si>
    <t>STRĂCHINARIU LIVIU</t>
  </si>
  <si>
    <t>ROMA</t>
  </si>
  <si>
    <t>Cotargaci</t>
  </si>
  <si>
    <t>SC MUNIHAM VET SRL</t>
  </si>
  <si>
    <t>ROMÂNEȘTI</t>
  </si>
  <si>
    <t>Damideni</t>
  </si>
  <si>
    <t>ȘENDRICENI</t>
  </si>
  <si>
    <t>Horlaceni</t>
  </si>
  <si>
    <t>ŞTEFĂNEŞTI</t>
  </si>
  <si>
    <t>Badiuti</t>
  </si>
  <si>
    <t>Bobulesti</t>
  </si>
  <si>
    <t>ȘTEFĂNEȘTI</t>
  </si>
  <si>
    <t>Stefanesti-Sat</t>
  </si>
  <si>
    <t>SULIȚA</t>
  </si>
  <si>
    <t>Chelis</t>
  </si>
  <si>
    <t>Dracsani</t>
  </si>
  <si>
    <t>TODIRENI</t>
  </si>
  <si>
    <t>Cernesti</t>
  </si>
  <si>
    <t>Floresti</t>
  </si>
  <si>
    <t>Garbesti</t>
  </si>
  <si>
    <t>Iuresti</t>
  </si>
  <si>
    <t>TRUȘEȘTI</t>
  </si>
  <si>
    <t>Buhaceni</t>
  </si>
  <si>
    <t>Drislea</t>
  </si>
  <si>
    <t>Pasateni</t>
  </si>
  <si>
    <t>TUDORA</t>
  </si>
  <si>
    <t>UNGURENI</t>
  </si>
  <si>
    <t>Borzesti</t>
  </si>
  <si>
    <t>Calugareni</t>
  </si>
  <si>
    <t>Calugarenii Noi</t>
  </si>
  <si>
    <t>Mandresti</t>
  </si>
  <si>
    <t>Mihai Viteazu</t>
  </si>
  <si>
    <t>Plopenii Mari</t>
  </si>
  <si>
    <t>Plopenii Mici</t>
  </si>
  <si>
    <t>Vicoleni</t>
  </si>
  <si>
    <t>UNȚENI</t>
  </si>
  <si>
    <t>Burla</t>
  </si>
  <si>
    <t>Burlesti</t>
  </si>
  <si>
    <t>Manastireni</t>
  </si>
  <si>
    <t>Soroceni</t>
  </si>
  <si>
    <t>VĂCULEŞTI</t>
  </si>
  <si>
    <t>Gorovei</t>
  </si>
  <si>
    <t>Saucenita</t>
  </si>
  <si>
    <t>VĂCULEȘTI</t>
  </si>
  <si>
    <t>VLĂDENI</t>
  </si>
  <si>
    <t>Brehuiesti</t>
  </si>
  <si>
    <t>Hriscani</t>
  </si>
  <si>
    <t>Hutani</t>
  </si>
  <si>
    <t>VLĂSINEȘTI</t>
  </si>
  <si>
    <t>Miron Costin</t>
  </si>
  <si>
    <t>Sarbi</t>
  </si>
  <si>
    <t>C.M.V. MELINTE SEVASTIAN</t>
  </si>
  <si>
    <t>MELINTE SEVASTIAN</t>
  </si>
  <si>
    <t>CMV BERBINSCHI CONSTANTIN</t>
  </si>
  <si>
    <t>BERBINSCHI CONSTANTIN</t>
  </si>
  <si>
    <t>SC VETERAGRO SRL</t>
  </si>
  <si>
    <t>SCUTELNICU VLADUT</t>
  </si>
  <si>
    <t>Dr. Teodor HARABAGIU</t>
  </si>
  <si>
    <t>Ec. Anca PĂSLARU</t>
  </si>
  <si>
    <t>CMV CRACANA FLOAREA</t>
  </si>
  <si>
    <t>CRACANA FLOAREA</t>
  </si>
  <si>
    <t>SC RADU BUNEANU SRL</t>
  </si>
  <si>
    <t>SC SIM VOROVET SRL</t>
  </si>
  <si>
    <t>BUNEANU EMILIAN-RADUCU</t>
  </si>
  <si>
    <t>SIMIAN ADRIAN</t>
  </si>
  <si>
    <t>SC HARABAGIU VET SRL</t>
  </si>
  <si>
    <t>HARABAGIU MINODORA</t>
  </si>
  <si>
    <t>SC CYPGRY VETERINAR SRL</t>
  </si>
  <si>
    <t>SC ACSINTE SERGIU VET SRL</t>
  </si>
  <si>
    <t>GRINDEI CIPRIAN-IONEL</t>
  </si>
  <si>
    <t>ACSINTE DASCALIUC SERGIU</t>
  </si>
  <si>
    <t>SC ATHENA MARYVET SRL</t>
  </si>
  <si>
    <t>CMV PASAT ALEONA</t>
  </si>
  <si>
    <t>PASAT ALEONA</t>
  </si>
  <si>
    <t>ARAMA MARINA ATHENA</t>
  </si>
  <si>
    <t>SC SABIVETALEX SRL</t>
  </si>
  <si>
    <t>ALEXA SABIN</t>
  </si>
  <si>
    <t>NITURA SIDONIA EUGENIA</t>
  </si>
  <si>
    <t>ONOFREI MARICEL</t>
  </si>
  <si>
    <t>SC DAVADORVET RIP SRL</t>
  </si>
  <si>
    <t>HĂNEȘTI</t>
  </si>
  <si>
    <t>Borolea</t>
  </si>
  <si>
    <t>Moara Jorii</t>
  </si>
  <si>
    <t>Sarata-Basarab</t>
  </si>
  <si>
    <t>Slobozia Hanesti</t>
  </si>
  <si>
    <t>SC GHEPARD SRL</t>
  </si>
  <si>
    <t>ZAHARICIUC BOGDAN</t>
  </si>
  <si>
    <t>SĂVENI</t>
  </si>
  <si>
    <t>Bodeasa</t>
  </si>
  <si>
    <t>Bozieni</t>
  </si>
  <si>
    <t>Chiscareni</t>
  </si>
  <si>
    <t>Petricani</t>
  </si>
  <si>
    <t>Sat Nou</t>
  </si>
  <si>
    <t>LOZNA</t>
  </si>
  <si>
    <t>Strateni</t>
  </si>
  <si>
    <t>CÂNDEȘTI</t>
  </si>
  <si>
    <t>Călinești</t>
  </si>
  <si>
    <t>Talpa</t>
  </si>
  <si>
    <t>19.10.2022 (incepere 01.11.2022)</t>
  </si>
  <si>
    <t>17.10.2022 (incepere 01.11.2022)</t>
  </si>
  <si>
    <t>26.10.2022 (incepere 01.11.2022)</t>
  </si>
  <si>
    <t>CORDĂRENI</t>
  </si>
  <si>
    <t>Grivita</t>
  </si>
  <si>
    <t>MANOLEASA</t>
  </si>
  <si>
    <t>Bold</t>
  </si>
  <si>
    <t>Flondora</t>
  </si>
  <si>
    <t>Iorga</t>
  </si>
  <si>
    <t>Liveni</t>
  </si>
  <si>
    <t>Loturi</t>
  </si>
  <si>
    <t>Manoleasa-Prut</t>
  </si>
  <si>
    <t>Sadoveni</t>
  </si>
  <si>
    <t>Zahoreni</t>
  </si>
  <si>
    <t>MIHAI EMINESCU</t>
  </si>
  <si>
    <t>Baisa</t>
  </si>
  <si>
    <t>Catamaresti</t>
  </si>
  <si>
    <t>Catamaresti-Deal</t>
  </si>
  <si>
    <t>Cervicesti</t>
  </si>
  <si>
    <t>Cervicesti-Deal</t>
  </si>
  <si>
    <t>Cucorani</t>
  </si>
  <si>
    <t>Ipotesti</t>
  </si>
  <si>
    <t>Manolesti</t>
  </si>
  <si>
    <t>Stancesti</t>
  </si>
  <si>
    <t>MITOC</t>
  </si>
  <si>
    <t>Horia</t>
  </si>
  <si>
    <t>NICȘENI</t>
  </si>
  <si>
    <t>Dacia</t>
  </si>
  <si>
    <t>Dorobanti</t>
  </si>
  <si>
    <t>SANTA MARE</t>
  </si>
  <si>
    <t>Badarai</t>
  </si>
  <si>
    <t>Berza</t>
  </si>
  <si>
    <t>Bogdanesti</t>
  </si>
  <si>
    <t>Iliseni</t>
  </si>
  <si>
    <t>Ranghilesti</t>
  </si>
  <si>
    <t>Ranghilesti-Deal</t>
  </si>
  <si>
    <t>SUHARĂU</t>
  </si>
  <si>
    <t>Izvoare</t>
  </si>
  <si>
    <t>Lisna</t>
  </si>
  <si>
    <t>Oroftiana</t>
  </si>
  <si>
    <t>Smardan</t>
  </si>
  <si>
    <t>VORNICENI</t>
  </si>
  <si>
    <t>Davidoaia</t>
  </si>
  <si>
    <t>Dealu Crucii</t>
  </si>
  <si>
    <t>VORONA</t>
  </si>
  <si>
    <t>Icuseni</t>
  </si>
  <si>
    <t>Joldesti</t>
  </si>
  <si>
    <t>Vorona Mare</t>
  </si>
  <si>
    <t>Vorona-Teodoru</t>
  </si>
  <si>
    <t>C.M.V.I. ENACHI IONUȚ</t>
  </si>
  <si>
    <t>ENACHI IONUȚ</t>
  </si>
  <si>
    <t>S.C. MANOVET PRAXIS S.R.L.</t>
  </si>
  <si>
    <t>PÎNZARIU ALIN-CONSTANTIN</t>
  </si>
  <si>
    <t>MOROȘANU CONSTANTIN LAURENȚIU</t>
  </si>
  <si>
    <t>21.11.2022 (incepere 02.12.2022)</t>
  </si>
  <si>
    <t>S.C. TOTAL FAUNA S.R.L.</t>
  </si>
  <si>
    <t>SC SAGA VET SRL</t>
  </si>
  <si>
    <t>STOICA-TARASCIUC GRATZIANI</t>
  </si>
  <si>
    <t>21.11.2022  (incepere 29.11.2022)</t>
  </si>
  <si>
    <t>S.C. BRAVISIMOVET S.R.L.</t>
  </si>
  <si>
    <t>PASCAL FLORIN TITEL</t>
  </si>
  <si>
    <t>23.11.2022  (incepere 02.12.2022)</t>
  </si>
  <si>
    <t>MIHALCIUC CIPRIAN CODRUȚ</t>
  </si>
  <si>
    <t>S.C. KENENA VET S.R.L.</t>
  </si>
  <si>
    <t>23.11.2022 (incepere 02.12.2022)</t>
  </si>
  <si>
    <t>S.C. PINTI-VET S.R.L.</t>
  </si>
  <si>
    <t>S.C. COTOC VE T S.R.L.</t>
  </si>
  <si>
    <t>COTOC COSTICĂ</t>
  </si>
  <si>
    <t>PINTILEI LAURA</t>
  </si>
  <si>
    <t>23.11.2022  (incepere 29.11.2022)</t>
  </si>
  <si>
    <t xml:space="preserve"> </t>
  </si>
  <si>
    <t>Plevna</t>
  </si>
  <si>
    <t>SC AURA PROECO VET SRL</t>
  </si>
  <si>
    <t>PINTILEI AURA ELENA</t>
  </si>
  <si>
    <t>DIMĂCHENI</t>
  </si>
  <si>
    <t>Mateieni</t>
  </si>
  <si>
    <t>Recia-Verbia</t>
  </si>
  <si>
    <t>20.04.2023 (incepere 01.05.2023)</t>
  </si>
  <si>
    <t>CĂLĂRAŞI</t>
  </si>
  <si>
    <t>Calarasi</t>
  </si>
  <si>
    <t>Libertatea</t>
  </si>
  <si>
    <t>Plesani</t>
  </si>
  <si>
    <t>VÂRFU-CÂMPULUI</t>
  </si>
  <si>
    <t>Lunca</t>
  </si>
  <si>
    <t>SC MANOVET PRAXIS SRL</t>
  </si>
  <si>
    <t>C.M.V. BORCEA NICOLO VALENTIN</t>
  </si>
  <si>
    <t>BORCEA NICOLO VALENTIN</t>
  </si>
  <si>
    <t>CORNI</t>
  </si>
  <si>
    <t>C.M.V. DUMBRAVĂ CONSTANTIN</t>
  </si>
  <si>
    <t>DUMBRAVĂ CONSTANTIN</t>
  </si>
  <si>
    <t>10.07.2023 (incepere 01.08.2023)</t>
  </si>
  <si>
    <t>DOBÂRCENI</t>
  </si>
  <si>
    <t>Bivolari</t>
  </si>
  <si>
    <t>Brateni</t>
  </si>
  <si>
    <t>Cismanesti</t>
  </si>
  <si>
    <t>Murguta</t>
  </si>
  <si>
    <t>S.C. ELON COM S.R.L.</t>
  </si>
  <si>
    <t>HAVÂRNA</t>
  </si>
  <si>
    <t>Balinti</t>
  </si>
  <si>
    <t>Galbeni</t>
  </si>
  <si>
    <t>Garbeni</t>
  </si>
  <si>
    <t>Niculcea</t>
  </si>
  <si>
    <t>Tataraseni</t>
  </si>
  <si>
    <t xml:space="preserve">MIHALCIUC CIPRIAN-CODRUȚ  </t>
  </si>
  <si>
    <t>BRĂEŞTI</t>
  </si>
  <si>
    <t>BRAESTI</t>
  </si>
  <si>
    <t>POIANA</t>
  </si>
  <si>
    <t>POPENI</t>
  </si>
  <si>
    <t>VALCELELE</t>
  </si>
  <si>
    <t>Balta Arsa</t>
  </si>
  <si>
    <t>Corni</t>
  </si>
  <si>
    <t>Mesteacan</t>
  </si>
  <si>
    <t>Sarafinesti</t>
  </si>
  <si>
    <t>31.07.2023 (incepere 01.09.2023)</t>
  </si>
  <si>
    <t>03.08.2023 (incepere 01.09.2023)</t>
  </si>
  <si>
    <t xml:space="preserve">SC PRAXIS MEDVET LIFE SRL </t>
  </si>
  <si>
    <t>COŢUŞCA</t>
  </si>
  <si>
    <t>Avram Iancu</t>
  </si>
  <si>
    <t>MICULAICIUC VETERINARIA SRL</t>
  </si>
  <si>
    <t>MICULAICIUC IOAN</t>
  </si>
  <si>
    <t>Cotu Miculinti</t>
  </si>
  <si>
    <t>Crasnaleuca</t>
  </si>
  <si>
    <t>Ghireni</t>
  </si>
  <si>
    <t>Mihail Kogalniceanu</t>
  </si>
  <si>
    <t>Nichiteni</t>
  </si>
  <si>
    <t>Putureni</t>
  </si>
  <si>
    <t>CRISTEŞTI</t>
  </si>
  <si>
    <t>CMV ȘIMON ROXANA</t>
  </si>
  <si>
    <t>ȘIMON ROXANA</t>
  </si>
  <si>
    <t>Oneaga</t>
  </si>
  <si>
    <t>Schit-Oraseni</t>
  </si>
  <si>
    <t>Unguroaia</t>
  </si>
  <si>
    <t>ȘTIUBIENI</t>
  </si>
  <si>
    <t>Ibaneasa</t>
  </si>
  <si>
    <t>LOLA TOFLOGEL SRL</t>
  </si>
  <si>
    <t>ILCU ANCA</t>
  </si>
  <si>
    <t>Negreni</t>
  </si>
  <si>
    <r>
      <rPr>
        <b/>
        <sz val="9"/>
        <rFont val="Arial"/>
        <family val="2"/>
        <charset val="238"/>
      </rPr>
      <t>10.11.2023</t>
    </r>
    <r>
      <rPr>
        <sz val="9"/>
        <rFont val="Arial"/>
        <family val="2"/>
        <charset val="238"/>
      </rPr>
      <t xml:space="preserve"> (incepere 01.12.2023)</t>
    </r>
  </si>
  <si>
    <t>Nr. U.V.M. la 31.12.2023</t>
  </si>
  <si>
    <t>Vițcani</t>
  </si>
  <si>
    <t xml:space="preserve">CONCEŞTI </t>
  </si>
  <si>
    <t>Concesti</t>
  </si>
  <si>
    <t>Movileni</t>
  </si>
  <si>
    <t>C.M.V. AROȘOAIE V.LUCIAN-DINU</t>
  </si>
  <si>
    <t>AROȘOAIE V.LUCIAN-DINU</t>
  </si>
  <si>
    <t>26.01.2024 (incepere 01.02.2024)</t>
  </si>
  <si>
    <t>BOTOŞANI</t>
  </si>
  <si>
    <t>S.C. AURA-PROECO S.R.L.</t>
  </si>
  <si>
    <t>FRUMUŞICA</t>
  </si>
  <si>
    <t>BOSCOTENI</t>
  </si>
  <si>
    <t>FRUMUSICA</t>
  </si>
  <si>
    <t>RADENI</t>
  </si>
  <si>
    <t>SENDRENI</t>
  </si>
  <si>
    <t>STORESTI</t>
  </si>
  <si>
    <t>VLADENI-DEAL</t>
  </si>
  <si>
    <t>10.11.2023 (incepere 01.12.2023)</t>
  </si>
  <si>
    <t>S.C. MAR-CAMI S.R.L.</t>
  </si>
  <si>
    <t>BLÂNDEȘTI</t>
  </si>
  <si>
    <t>Cerchejeni</t>
  </si>
  <si>
    <t>Soldănești</t>
  </si>
  <si>
    <t>COȘULA</t>
  </si>
  <si>
    <t>Buda</t>
  </si>
  <si>
    <t>Cosula</t>
  </si>
  <si>
    <t>Supitca</t>
  </si>
  <si>
    <t>LEORDA</t>
  </si>
  <si>
    <t>Belcea</t>
  </si>
  <si>
    <t>Costinesti</t>
  </si>
  <si>
    <t>Dolina</t>
  </si>
  <si>
    <t>Mitoc</t>
  </si>
  <si>
    <t xml:space="preserve">SC MIRADAVIO INTELLIVET-GTX SRL </t>
  </si>
  <si>
    <t>ANTON MARIA-MIRABELA</t>
  </si>
  <si>
    <t>SC FARMANIMVET SRL</t>
  </si>
  <si>
    <t>GURALIUC ȘTEFANA-ANDREEA</t>
  </si>
  <si>
    <t>AZAMFIREI ALEXANDRU DANIEL</t>
  </si>
  <si>
    <t>ULINIUC IULIAN NICOLAE</t>
  </si>
  <si>
    <t>ILIESCU IULIAN</t>
  </si>
  <si>
    <t>FLĂMÂNZI</t>
  </si>
  <si>
    <t>Chitoveni</t>
  </si>
  <si>
    <t>Prisacani</t>
  </si>
  <si>
    <t>11.07.2024 (incepere 01.08.2024)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</si>
</sst>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Trebuchet MS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0070C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9"/>
      <color rgb="FF00B05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1" fillId="2" borderId="5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1" fontId="4" fillId="0" borderId="0" xfId="0" applyNumberFormat="1" applyFont="1"/>
    <xf numFmtId="4" fontId="4" fillId="0" borderId="0" xfId="0" applyNumberFormat="1" applyFont="1"/>
    <xf numFmtId="3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4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2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14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4" fillId="2" borderId="0" xfId="0" applyFont="1" applyFill="1"/>
    <xf numFmtId="1" fontId="4" fillId="2" borderId="0" xfId="0" applyNumberFormat="1" applyFont="1" applyFill="1"/>
    <xf numFmtId="0" fontId="9" fillId="2" borderId="0" xfId="0" applyFont="1" applyFill="1"/>
    <xf numFmtId="0" fontId="12" fillId="2" borderId="1" xfId="0" applyFont="1" applyFill="1" applyBorder="1" applyAlignment="1">
      <alignment horizontal="center"/>
    </xf>
    <xf numFmtId="0" fontId="1" fillId="2" borderId="5" xfId="1" applyFont="1" applyFill="1" applyBorder="1" applyAlignment="1" applyProtection="1">
      <alignment horizontal="center" wrapText="1"/>
      <protection locked="0"/>
    </xf>
    <xf numFmtId="0" fontId="1" fillId="2" borderId="16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" fillId="2" borderId="12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center" vertical="center"/>
    </xf>
    <xf numFmtId="2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14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22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5" xfId="1" applyNumberFormat="1" applyFont="1" applyFill="1" applyBorder="1" applyAlignment="1" applyProtection="1">
      <alignment horizontal="left" vertical="center" wrapText="1"/>
      <protection locked="0"/>
    </xf>
    <xf numFmtId="2" fontId="18" fillId="0" borderId="5" xfId="3" applyNumberFormat="1" applyFont="1" applyBorder="1" applyAlignment="1">
      <alignment horizontal="right"/>
    </xf>
    <xf numFmtId="2" fontId="18" fillId="0" borderId="5" xfId="0" applyNumberFormat="1" applyFont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3" fontId="19" fillId="0" borderId="5" xfId="1" applyNumberFormat="1" applyFont="1" applyBorder="1" applyAlignment="1" applyProtection="1">
      <alignment horizontal="left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2" fontId="18" fillId="0" borderId="5" xfId="0" applyNumberFormat="1" applyFont="1" applyBorder="1" applyAlignment="1">
      <alignment horizontal="right" vertical="center"/>
    </xf>
    <xf numFmtId="2" fontId="18" fillId="2" borderId="5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2" fontId="1" fillId="2" borderId="5" xfId="0" applyNumberFormat="1" applyFont="1" applyFill="1" applyBorder="1" applyAlignment="1">
      <alignment vertical="center"/>
    </xf>
    <xf numFmtId="3" fontId="1" fillId="2" borderId="5" xfId="1" applyNumberFormat="1" applyFont="1" applyFill="1" applyBorder="1" applyAlignment="1" applyProtection="1">
      <alignment horizontal="left" wrapText="1"/>
      <protection locked="0"/>
    </xf>
    <xf numFmtId="2" fontId="1" fillId="0" borderId="5" xfId="1" applyNumberFormat="1" applyFont="1" applyBorder="1" applyAlignment="1" applyProtection="1">
      <alignment horizontal="right" vertical="center" wrapText="1"/>
      <protection locked="0"/>
    </xf>
    <xf numFmtId="3" fontId="1" fillId="2" borderId="8" xfId="1" applyNumberFormat="1" applyFont="1" applyFill="1" applyBorder="1" applyAlignment="1" applyProtection="1">
      <alignment horizontal="left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2" fontId="18" fillId="0" borderId="8" xfId="3" applyNumberFormat="1" applyFont="1" applyBorder="1" applyAlignment="1">
      <alignment horizontal="right"/>
    </xf>
    <xf numFmtId="0" fontId="12" fillId="2" borderId="1" xfId="0" applyFont="1" applyFill="1" applyBorder="1"/>
    <xf numFmtId="2" fontId="1" fillId="2" borderId="5" xfId="0" applyNumberFormat="1" applyFont="1" applyFill="1" applyBorder="1" applyAlignment="1">
      <alignment vertical="center" wrapText="1"/>
    </xf>
    <xf numFmtId="2" fontId="1" fillId="2" borderId="5" xfId="1" applyNumberFormat="1" applyFont="1" applyFill="1" applyBorder="1" applyAlignment="1" applyProtection="1">
      <alignment vertical="center" wrapText="1"/>
      <protection locked="0"/>
    </xf>
    <xf numFmtId="3" fontId="1" fillId="2" borderId="16" xfId="1" applyNumberFormat="1" applyFont="1" applyFill="1" applyBorder="1" applyAlignment="1" applyProtection="1">
      <alignment horizontal="left" vertical="center" wrapText="1"/>
      <protection locked="0"/>
    </xf>
    <xf numFmtId="2" fontId="18" fillId="0" borderId="16" xfId="0" applyNumberFormat="1" applyFont="1" applyBorder="1" applyAlignment="1">
      <alignment horizontal="right"/>
    </xf>
    <xf numFmtId="2" fontId="18" fillId="0" borderId="8" xfId="0" applyNumberFormat="1" applyFon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4" fontId="1" fillId="2" borderId="24" xfId="1" applyNumberFormat="1" applyFont="1" applyFill="1" applyBorder="1" applyAlignment="1" applyProtection="1">
      <alignment horizontal="center" vertical="center" wrapText="1"/>
      <protection locked="0"/>
    </xf>
    <xf numFmtId="2" fontId="9" fillId="2" borderId="5" xfId="0" applyNumberFormat="1" applyFont="1" applyFill="1" applyBorder="1" applyAlignment="1">
      <alignment vertical="center"/>
    </xf>
    <xf numFmtId="2" fontId="0" fillId="0" borderId="8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2" fontId="0" fillId="0" borderId="5" xfId="3" applyNumberFormat="1" applyFont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18" fillId="0" borderId="8" xfId="0" applyNumberFormat="1" applyFont="1" applyBorder="1" applyAlignment="1">
      <alignment horizontal="right" vertical="center"/>
    </xf>
    <xf numFmtId="3" fontId="1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1" fillId="2" borderId="22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23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2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4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14" fontId="1" fillId="0" borderId="14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8" fillId="0" borderId="14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right" vertical="center" wrapText="1"/>
    </xf>
    <xf numFmtId="0" fontId="18" fillId="2" borderId="14" xfId="0" applyFont="1" applyFill="1" applyBorder="1" applyAlignment="1">
      <alignment horizontal="right" vertical="center" wrapText="1"/>
    </xf>
    <xf numFmtId="0" fontId="18" fillId="2" borderId="8" xfId="0" applyFont="1" applyFill="1" applyBorder="1" applyAlignment="1">
      <alignment horizontal="right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8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8" xfId="1" applyNumberFormat="1" applyFont="1" applyFill="1" applyBorder="1" applyAlignment="1" applyProtection="1">
      <alignment horizontal="center" vertical="center" wrapText="1"/>
      <protection locked="0"/>
    </xf>
    <xf numFmtId="14" fontId="1" fillId="2" borderId="8" xfId="1" applyNumberFormat="1" applyFont="1" applyFill="1" applyBorder="1" applyAlignment="1" applyProtection="1">
      <alignment horizontal="center" vertical="center" wrapText="1"/>
      <protection locked="0"/>
    </xf>
    <xf numFmtId="14" fontId="1" fillId="2" borderId="20" xfId="1" applyNumberFormat="1" applyFont="1" applyFill="1" applyBorder="1" applyAlignment="1" applyProtection="1">
      <alignment horizontal="center" vertical="center" wrapText="1"/>
      <protection locked="0"/>
    </xf>
    <xf numFmtId="14" fontId="1" fillId="2" borderId="10" xfId="1" applyNumberFormat="1" applyFont="1" applyFill="1" applyBorder="1" applyAlignment="1" applyProtection="1">
      <alignment horizontal="center" vertical="center" wrapText="1"/>
      <protection locked="0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24" xfId="1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1" applyNumberFormat="1" applyFont="1" applyFill="1" applyBorder="1" applyAlignment="1" applyProtection="1">
      <alignment vertical="center" wrapText="1"/>
      <protection locked="0"/>
    </xf>
    <xf numFmtId="0" fontId="18" fillId="0" borderId="14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3" fontId="1" fillId="2" borderId="19" xfId="1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2" fontId="1" fillId="2" borderId="16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1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2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4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14" xfId="0" applyNumberFormat="1" applyFont="1" applyFill="1" applyBorder="1" applyAlignment="1">
      <alignment horizontal="center" vertical="center" wrapText="1"/>
    </xf>
    <xf numFmtId="1" fontId="18" fillId="2" borderId="8" xfId="0" applyNumberFormat="1" applyFont="1" applyFill="1" applyBorder="1" applyAlignment="1">
      <alignment horizontal="center" vertical="center" wrapText="1"/>
    </xf>
    <xf numFmtId="14" fontId="18" fillId="2" borderId="14" xfId="0" applyNumberFormat="1" applyFont="1" applyFill="1" applyBorder="1" applyAlignment="1">
      <alignment horizontal="center" vertical="center" wrapText="1"/>
    </xf>
    <xf numFmtId="14" fontId="18" fillId="2" borderId="8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3" fontId="15" fillId="2" borderId="15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3" fontId="1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2" fontId="1" fillId="2" borderId="5" xfId="1" applyNumberFormat="1" applyFont="1" applyFill="1" applyBorder="1" applyAlignment="1" applyProtection="1">
      <alignment horizontal="right" vertical="center" wrapText="1"/>
      <protection locked="0"/>
    </xf>
    <xf numFmtId="2" fontId="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14" fontId="15" fillId="2" borderId="10" xfId="1" applyNumberFormat="1" applyFont="1" applyFill="1" applyBorder="1" applyAlignment="1" applyProtection="1">
      <alignment horizontal="center" vertical="center" wrapText="1"/>
      <protection locked="0"/>
    </xf>
    <xf numFmtId="14" fontId="15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3" fontId="15" fillId="2" borderId="19" xfId="1" applyNumberFormat="1" applyFont="1" applyFill="1" applyBorder="1" applyAlignment="1" applyProtection="1">
      <alignment horizontal="center" vertical="center" wrapText="1"/>
      <protection locked="0"/>
    </xf>
    <xf numFmtId="14" fontId="11" fillId="2" borderId="1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vertical="center" wrapText="1"/>
    </xf>
    <xf numFmtId="3" fontId="1" fillId="2" borderId="17" xfId="1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" fillId="2" borderId="11" xfId="1" applyNumberFormat="1" applyFont="1" applyFill="1" applyBorder="1" applyAlignment="1" applyProtection="1">
      <alignment horizontal="center" vertical="center" wrapText="1"/>
      <protection locked="0"/>
    </xf>
    <xf numFmtId="14" fontId="1" fillId="2" borderId="14" xfId="1" applyNumberFormat="1" applyFont="1" applyFill="1" applyBorder="1" applyAlignment="1" applyProtection="1">
      <alignment horizontal="center" vertical="center" wrapText="1"/>
      <protection locked="0"/>
    </xf>
    <xf numFmtId="14" fontId="1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5" xfId="0" applyNumberFormat="1" applyFont="1" applyFill="1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wrapText="1"/>
    </xf>
    <xf numFmtId="0" fontId="1" fillId="2" borderId="16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" fontId="1" fillId="2" borderId="14" xfId="1" applyNumberFormat="1" applyFont="1" applyFill="1" applyBorder="1" applyAlignment="1" applyProtection="1">
      <alignment horizontal="center" vertical="center" wrapText="1"/>
      <protection locked="0"/>
    </xf>
    <xf numFmtId="3" fontId="1" fillId="2" borderId="14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2" borderId="8" xfId="1" applyNumberFormat="1" applyFont="1" applyFill="1" applyBorder="1" applyAlignment="1" applyProtection="1">
      <alignment vertical="center" wrapText="1"/>
      <protection locked="0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Virgulă" xfId="3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3"/>
  <sheetViews>
    <sheetView tabSelected="1" view="pageBreakPreview" topLeftCell="A256" zoomScaleSheetLayoutView="100" workbookViewId="0">
      <selection activeCell="H125" sqref="H125:H130"/>
    </sheetView>
  </sheetViews>
  <sheetFormatPr defaultRowHeight="15" x14ac:dyDescent="0.25"/>
  <cols>
    <col min="1" max="1" width="6.28515625" style="3" customWidth="1"/>
    <col min="2" max="2" width="5.28515625" style="3" customWidth="1"/>
    <col min="3" max="3" width="13.42578125" style="3" customWidth="1"/>
    <col min="4" max="4" width="16.140625" style="3" customWidth="1"/>
    <col min="5" max="5" width="7.5703125" style="3" customWidth="1"/>
    <col min="6" max="6" width="7.7109375" style="3" customWidth="1"/>
    <col min="7" max="7" width="8" style="3" customWidth="1"/>
    <col min="8" max="11" width="23.7109375" style="3" customWidth="1"/>
    <col min="12" max="12" width="24.5703125" style="3" bestFit="1" customWidth="1"/>
    <col min="13" max="14" width="15.7109375" style="3" customWidth="1"/>
    <col min="15" max="15" width="15.7109375" style="1" customWidth="1"/>
  </cols>
  <sheetData>
    <row r="1" spans="1:15" x14ac:dyDescent="0.25">
      <c r="A1" s="13"/>
      <c r="B1" s="13"/>
      <c r="C1" s="13"/>
      <c r="D1" s="14"/>
      <c r="E1" s="13"/>
      <c r="F1" s="15"/>
      <c r="G1" s="15"/>
      <c r="H1" s="13"/>
      <c r="I1" s="13"/>
      <c r="J1" s="13"/>
      <c r="K1" s="13"/>
      <c r="L1" s="16" t="s">
        <v>0</v>
      </c>
      <c r="M1" s="16"/>
      <c r="N1" s="17"/>
      <c r="O1" s="18"/>
    </row>
    <row r="2" spans="1:15" ht="15" customHeight="1" x14ac:dyDescent="0.25">
      <c r="A2" s="13"/>
      <c r="B2" s="13"/>
      <c r="C2" s="13"/>
      <c r="D2" s="14"/>
      <c r="E2" s="13"/>
      <c r="F2" s="15"/>
      <c r="G2" s="15"/>
      <c r="H2" s="13"/>
      <c r="I2" s="165" t="s">
        <v>1</v>
      </c>
      <c r="J2" s="165"/>
      <c r="K2" s="165"/>
      <c r="L2" s="165"/>
      <c r="M2" s="165"/>
      <c r="N2" s="165"/>
      <c r="O2" s="165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21"/>
    </row>
    <row r="4" spans="1:15" ht="15.75" thickBo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13"/>
      <c r="O4" s="18"/>
    </row>
    <row r="5" spans="1:15" ht="15.75" thickBot="1" x14ac:dyDescent="0.3">
      <c r="A5" s="151" t="s">
        <v>47</v>
      </c>
      <c r="B5" s="151" t="s">
        <v>48</v>
      </c>
      <c r="C5" s="151" t="s">
        <v>2</v>
      </c>
      <c r="D5" s="151" t="s">
        <v>3</v>
      </c>
      <c r="E5" s="151" t="s">
        <v>4</v>
      </c>
      <c r="F5" s="168" t="s">
        <v>467</v>
      </c>
      <c r="G5" s="169" t="s">
        <v>5</v>
      </c>
      <c r="H5" s="151" t="s">
        <v>6</v>
      </c>
      <c r="I5" s="151"/>
      <c r="J5" s="151"/>
      <c r="K5" s="151"/>
      <c r="L5" s="151" t="s">
        <v>7</v>
      </c>
      <c r="M5" s="170" t="s">
        <v>8</v>
      </c>
      <c r="N5" s="151" t="s">
        <v>9</v>
      </c>
      <c r="O5" s="174" t="s">
        <v>10</v>
      </c>
    </row>
    <row r="6" spans="1:15" ht="15.75" thickBot="1" x14ac:dyDescent="0.3">
      <c r="A6" s="151"/>
      <c r="B6" s="151"/>
      <c r="C6" s="151"/>
      <c r="D6" s="151"/>
      <c r="E6" s="151"/>
      <c r="F6" s="168"/>
      <c r="G6" s="169"/>
      <c r="H6" s="157" t="s">
        <v>11</v>
      </c>
      <c r="I6" s="157"/>
      <c r="J6" s="157" t="s">
        <v>12</v>
      </c>
      <c r="K6" s="157"/>
      <c r="L6" s="151"/>
      <c r="M6" s="171"/>
      <c r="N6" s="151"/>
      <c r="O6" s="174"/>
    </row>
    <row r="7" spans="1:15" ht="15.75" thickBot="1" x14ac:dyDescent="0.3">
      <c r="A7" s="151"/>
      <c r="B7" s="151"/>
      <c r="C7" s="151"/>
      <c r="D7" s="151"/>
      <c r="E7" s="151"/>
      <c r="F7" s="168"/>
      <c r="G7" s="169"/>
      <c r="H7" s="158" t="s">
        <v>13</v>
      </c>
      <c r="I7" s="151" t="s">
        <v>14</v>
      </c>
      <c r="J7" s="158" t="s">
        <v>13</v>
      </c>
      <c r="K7" s="151" t="s">
        <v>14</v>
      </c>
      <c r="L7" s="151"/>
      <c r="M7" s="171"/>
      <c r="N7" s="151"/>
      <c r="O7" s="174"/>
    </row>
    <row r="8" spans="1:15" ht="48" customHeight="1" thickBot="1" x14ac:dyDescent="0.3">
      <c r="A8" s="151"/>
      <c r="B8" s="151"/>
      <c r="C8" s="151"/>
      <c r="D8" s="151"/>
      <c r="E8" s="151"/>
      <c r="F8" s="168"/>
      <c r="G8" s="169"/>
      <c r="H8" s="158"/>
      <c r="I8" s="151"/>
      <c r="J8" s="158"/>
      <c r="K8" s="151"/>
      <c r="L8" s="151"/>
      <c r="M8" s="172"/>
      <c r="N8" s="151"/>
      <c r="O8" s="174"/>
    </row>
    <row r="9" spans="1:15" ht="15.75" thickBot="1" x14ac:dyDescent="0.3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5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6">
        <v>15</v>
      </c>
    </row>
    <row r="10" spans="1:15" x14ac:dyDescent="0.25">
      <c r="A10" s="161" t="s">
        <v>49</v>
      </c>
      <c r="B10" s="120">
        <v>1</v>
      </c>
      <c r="C10" s="117" t="s">
        <v>55</v>
      </c>
      <c r="D10" s="53" t="s">
        <v>56</v>
      </c>
      <c r="E10" s="54">
        <v>36140</v>
      </c>
      <c r="F10" s="55">
        <v>499.75</v>
      </c>
      <c r="G10" s="175">
        <f>F10+F11+F12+F13+F14+F15</f>
        <v>2483</v>
      </c>
      <c r="H10" s="161" t="s">
        <v>399</v>
      </c>
      <c r="I10" s="161" t="s">
        <v>62</v>
      </c>
      <c r="J10" s="161"/>
      <c r="K10" s="161"/>
      <c r="L10" s="161" t="s">
        <v>72</v>
      </c>
      <c r="M10" s="161">
        <v>400</v>
      </c>
      <c r="N10" s="162">
        <v>44692</v>
      </c>
      <c r="O10" s="162">
        <v>46153</v>
      </c>
    </row>
    <row r="11" spans="1:15" x14ac:dyDescent="0.25">
      <c r="A11" s="119"/>
      <c r="B11" s="129"/>
      <c r="C11" s="112"/>
      <c r="D11" s="40" t="s">
        <v>57</v>
      </c>
      <c r="E11" s="2">
        <v>36159</v>
      </c>
      <c r="F11" s="42">
        <v>334.7</v>
      </c>
      <c r="G11" s="128"/>
      <c r="H11" s="119"/>
      <c r="I11" s="119"/>
      <c r="J11" s="119"/>
      <c r="K11" s="119"/>
      <c r="L11" s="119"/>
      <c r="M11" s="119"/>
      <c r="N11" s="163"/>
      <c r="O11" s="163"/>
    </row>
    <row r="12" spans="1:15" x14ac:dyDescent="0.25">
      <c r="A12" s="119"/>
      <c r="B12" s="129"/>
      <c r="C12" s="112"/>
      <c r="D12" s="40" t="s">
        <v>58</v>
      </c>
      <c r="E12" s="2">
        <v>36168</v>
      </c>
      <c r="F12" s="42">
        <v>197.35</v>
      </c>
      <c r="G12" s="128"/>
      <c r="H12" s="119"/>
      <c r="I12" s="119"/>
      <c r="J12" s="119"/>
      <c r="K12" s="119"/>
      <c r="L12" s="119"/>
      <c r="M12" s="119"/>
      <c r="N12" s="163"/>
      <c r="O12" s="163"/>
    </row>
    <row r="13" spans="1:15" x14ac:dyDescent="0.25">
      <c r="A13" s="119"/>
      <c r="B13" s="129"/>
      <c r="C13" s="112"/>
      <c r="D13" s="43" t="s">
        <v>59</v>
      </c>
      <c r="E13" s="2">
        <v>36177</v>
      </c>
      <c r="F13" s="42">
        <v>443.9</v>
      </c>
      <c r="G13" s="128"/>
      <c r="H13" s="119"/>
      <c r="I13" s="119"/>
      <c r="J13" s="119"/>
      <c r="K13" s="119"/>
      <c r="L13" s="119"/>
      <c r="M13" s="119"/>
      <c r="N13" s="163"/>
      <c r="O13" s="163"/>
    </row>
    <row r="14" spans="1:15" x14ac:dyDescent="0.25">
      <c r="A14" s="119"/>
      <c r="B14" s="129"/>
      <c r="C14" s="112"/>
      <c r="D14" s="40" t="s">
        <v>60</v>
      </c>
      <c r="E14" s="2">
        <v>36186</v>
      </c>
      <c r="F14" s="42">
        <v>97.5</v>
      </c>
      <c r="G14" s="128"/>
      <c r="H14" s="119"/>
      <c r="I14" s="119"/>
      <c r="J14" s="119"/>
      <c r="K14" s="119"/>
      <c r="L14" s="119"/>
      <c r="M14" s="119"/>
      <c r="N14" s="163"/>
      <c r="O14" s="163"/>
    </row>
    <row r="15" spans="1:15" ht="24.75" customHeight="1" x14ac:dyDescent="0.25">
      <c r="A15" s="120"/>
      <c r="B15" s="129"/>
      <c r="C15" s="112"/>
      <c r="D15" s="44" t="s">
        <v>61</v>
      </c>
      <c r="E15" s="45">
        <v>36195</v>
      </c>
      <c r="F15" s="46">
        <v>909.8</v>
      </c>
      <c r="G15" s="128"/>
      <c r="H15" s="120"/>
      <c r="I15" s="120"/>
      <c r="J15" s="120"/>
      <c r="K15" s="120"/>
      <c r="L15" s="120"/>
      <c r="M15" s="120"/>
      <c r="N15" s="164"/>
      <c r="O15" s="164"/>
    </row>
    <row r="16" spans="1:15" x14ac:dyDescent="0.25">
      <c r="A16" s="152" t="s">
        <v>49</v>
      </c>
      <c r="B16" s="103">
        <v>2</v>
      </c>
      <c r="C16" s="173" t="s">
        <v>15</v>
      </c>
      <c r="D16" s="40" t="s">
        <v>16</v>
      </c>
      <c r="E16" s="2">
        <v>36211</v>
      </c>
      <c r="F16" s="41">
        <v>619.70000000000005</v>
      </c>
      <c r="G16" s="114">
        <f>F16+F17+F18+F19+F20+F21+F22+F23+F24</f>
        <v>2852.75</v>
      </c>
      <c r="H16" s="103"/>
      <c r="I16" s="103"/>
      <c r="J16" s="103"/>
      <c r="K16" s="103" t="s">
        <v>444</v>
      </c>
      <c r="L16" s="103" t="s">
        <v>17</v>
      </c>
      <c r="M16" s="105">
        <v>493</v>
      </c>
      <c r="N16" s="106">
        <v>44175</v>
      </c>
      <c r="O16" s="159">
        <v>45647</v>
      </c>
    </row>
    <row r="17" spans="1:15" x14ac:dyDescent="0.25">
      <c r="A17" s="146"/>
      <c r="B17" s="111"/>
      <c r="C17" s="145"/>
      <c r="D17" s="40" t="s">
        <v>18</v>
      </c>
      <c r="E17" s="2">
        <v>36220</v>
      </c>
      <c r="F17" s="41">
        <v>463.8</v>
      </c>
      <c r="G17" s="114"/>
      <c r="H17" s="111"/>
      <c r="I17" s="111"/>
      <c r="J17" s="111"/>
      <c r="K17" s="111"/>
      <c r="L17" s="111"/>
      <c r="M17" s="137"/>
      <c r="N17" s="138"/>
      <c r="O17" s="160"/>
    </row>
    <row r="18" spans="1:15" x14ac:dyDescent="0.25">
      <c r="A18" s="146"/>
      <c r="B18" s="111"/>
      <c r="C18" s="145"/>
      <c r="D18" s="40" t="s">
        <v>19</v>
      </c>
      <c r="E18" s="2">
        <v>36239</v>
      </c>
      <c r="F18" s="41">
        <v>541.95000000000005</v>
      </c>
      <c r="G18" s="114"/>
      <c r="H18" s="111"/>
      <c r="I18" s="111"/>
      <c r="J18" s="111"/>
      <c r="K18" s="111"/>
      <c r="L18" s="111"/>
      <c r="M18" s="137"/>
      <c r="N18" s="138"/>
      <c r="O18" s="160"/>
    </row>
    <row r="19" spans="1:15" x14ac:dyDescent="0.25">
      <c r="A19" s="146"/>
      <c r="B19" s="111"/>
      <c r="C19" s="145"/>
      <c r="D19" s="43" t="s">
        <v>20</v>
      </c>
      <c r="E19" s="11">
        <v>36248</v>
      </c>
      <c r="F19" s="41">
        <v>137.65</v>
      </c>
      <c r="G19" s="114"/>
      <c r="H19" s="111"/>
      <c r="I19" s="111"/>
      <c r="J19" s="111"/>
      <c r="K19" s="111"/>
      <c r="L19" s="111"/>
      <c r="M19" s="137"/>
      <c r="N19" s="138"/>
      <c r="O19" s="160"/>
    </row>
    <row r="20" spans="1:15" x14ac:dyDescent="0.25">
      <c r="A20" s="146"/>
      <c r="B20" s="111"/>
      <c r="C20" s="145"/>
      <c r="D20" s="43" t="s">
        <v>21</v>
      </c>
      <c r="E20" s="11">
        <v>36257</v>
      </c>
      <c r="F20" s="41">
        <v>37.6</v>
      </c>
      <c r="G20" s="114"/>
      <c r="H20" s="111"/>
      <c r="I20" s="111"/>
      <c r="J20" s="111"/>
      <c r="K20" s="111"/>
      <c r="L20" s="111"/>
      <c r="M20" s="137"/>
      <c r="N20" s="138"/>
      <c r="O20" s="160"/>
    </row>
    <row r="21" spans="1:15" x14ac:dyDescent="0.25">
      <c r="A21" s="146"/>
      <c r="B21" s="111"/>
      <c r="C21" s="145"/>
      <c r="D21" s="43" t="s">
        <v>22</v>
      </c>
      <c r="E21" s="11">
        <v>36266</v>
      </c>
      <c r="F21" s="41">
        <v>52.8</v>
      </c>
      <c r="G21" s="114"/>
      <c r="H21" s="111"/>
      <c r="I21" s="111"/>
      <c r="J21" s="111"/>
      <c r="K21" s="111"/>
      <c r="L21" s="111"/>
      <c r="M21" s="137"/>
      <c r="N21" s="138"/>
      <c r="O21" s="160"/>
    </row>
    <row r="22" spans="1:15" x14ac:dyDescent="0.25">
      <c r="A22" s="146"/>
      <c r="B22" s="111"/>
      <c r="C22" s="145"/>
      <c r="D22" s="43" t="s">
        <v>23</v>
      </c>
      <c r="E22" s="11">
        <v>36275</v>
      </c>
      <c r="F22" s="41">
        <v>378.45</v>
      </c>
      <c r="G22" s="114"/>
      <c r="H22" s="111"/>
      <c r="I22" s="111"/>
      <c r="J22" s="111"/>
      <c r="K22" s="111"/>
      <c r="L22" s="111"/>
      <c r="M22" s="137"/>
      <c r="N22" s="138"/>
      <c r="O22" s="160"/>
    </row>
    <row r="23" spans="1:15" x14ac:dyDescent="0.25">
      <c r="A23" s="146"/>
      <c r="B23" s="111"/>
      <c r="C23" s="145"/>
      <c r="D23" s="43" t="s">
        <v>24</v>
      </c>
      <c r="E23" s="11">
        <v>36284</v>
      </c>
      <c r="F23" s="41">
        <v>448.9</v>
      </c>
      <c r="G23" s="114"/>
      <c r="H23" s="111"/>
      <c r="I23" s="111"/>
      <c r="J23" s="111"/>
      <c r="K23" s="111"/>
      <c r="L23" s="111"/>
      <c r="M23" s="137"/>
      <c r="N23" s="138"/>
      <c r="O23" s="160"/>
    </row>
    <row r="24" spans="1:15" x14ac:dyDescent="0.25">
      <c r="A24" s="146"/>
      <c r="B24" s="111"/>
      <c r="C24" s="145"/>
      <c r="D24" s="43" t="s">
        <v>25</v>
      </c>
      <c r="E24" s="11">
        <v>36293</v>
      </c>
      <c r="F24" s="41">
        <v>171.9</v>
      </c>
      <c r="G24" s="114"/>
      <c r="H24" s="111"/>
      <c r="I24" s="111"/>
      <c r="J24" s="111"/>
      <c r="K24" s="111"/>
      <c r="L24" s="111"/>
      <c r="M24" s="137"/>
      <c r="N24" s="138"/>
      <c r="O24" s="160"/>
    </row>
    <row r="25" spans="1:15" x14ac:dyDescent="0.25">
      <c r="A25" s="146" t="s">
        <v>49</v>
      </c>
      <c r="B25" s="111">
        <v>3</v>
      </c>
      <c r="C25" s="112" t="s">
        <v>63</v>
      </c>
      <c r="D25" s="40" t="s">
        <v>64</v>
      </c>
      <c r="E25" s="2">
        <v>36319</v>
      </c>
      <c r="F25" s="42">
        <v>658</v>
      </c>
      <c r="G25" s="128">
        <f>F25+F26+F27+F28+F29+F30</f>
        <v>1760.1999999999998</v>
      </c>
      <c r="H25" s="139"/>
      <c r="I25" s="111" t="s">
        <v>70</v>
      </c>
      <c r="J25" s="111"/>
      <c r="K25" s="111"/>
      <c r="L25" s="111" t="s">
        <v>71</v>
      </c>
      <c r="M25" s="137">
        <v>408</v>
      </c>
      <c r="N25" s="138">
        <v>44692</v>
      </c>
      <c r="O25" s="101">
        <v>46153</v>
      </c>
    </row>
    <row r="26" spans="1:15" x14ac:dyDescent="0.25">
      <c r="A26" s="146"/>
      <c r="B26" s="111"/>
      <c r="C26" s="112"/>
      <c r="D26" s="40" t="s">
        <v>65</v>
      </c>
      <c r="E26" s="2">
        <v>36328</v>
      </c>
      <c r="F26" s="42">
        <v>145.5</v>
      </c>
      <c r="G26" s="128"/>
      <c r="H26" s="139"/>
      <c r="I26" s="111"/>
      <c r="J26" s="111"/>
      <c r="K26" s="111"/>
      <c r="L26" s="111"/>
      <c r="M26" s="137"/>
      <c r="N26" s="138"/>
      <c r="O26" s="101"/>
    </row>
    <row r="27" spans="1:15" x14ac:dyDescent="0.25">
      <c r="A27" s="146"/>
      <c r="B27" s="111"/>
      <c r="C27" s="112"/>
      <c r="D27" s="40" t="s">
        <v>66</v>
      </c>
      <c r="E27" s="2">
        <v>36337</v>
      </c>
      <c r="F27" s="42">
        <v>95.6</v>
      </c>
      <c r="G27" s="128"/>
      <c r="H27" s="139"/>
      <c r="I27" s="111"/>
      <c r="J27" s="111"/>
      <c r="K27" s="111"/>
      <c r="L27" s="111"/>
      <c r="M27" s="137"/>
      <c r="N27" s="138"/>
      <c r="O27" s="101"/>
    </row>
    <row r="28" spans="1:15" x14ac:dyDescent="0.25">
      <c r="A28" s="146"/>
      <c r="B28" s="111"/>
      <c r="C28" s="112"/>
      <c r="D28" s="40" t="s">
        <v>67</v>
      </c>
      <c r="E28" s="2">
        <v>36346</v>
      </c>
      <c r="F28" s="42">
        <v>249.5</v>
      </c>
      <c r="G28" s="128"/>
      <c r="H28" s="139"/>
      <c r="I28" s="111"/>
      <c r="J28" s="111"/>
      <c r="K28" s="111"/>
      <c r="L28" s="111"/>
      <c r="M28" s="137"/>
      <c r="N28" s="138"/>
      <c r="O28" s="101"/>
    </row>
    <row r="29" spans="1:15" x14ac:dyDescent="0.25">
      <c r="A29" s="146"/>
      <c r="B29" s="111"/>
      <c r="C29" s="112"/>
      <c r="D29" s="40" t="s">
        <v>68</v>
      </c>
      <c r="E29" s="2">
        <v>36355</v>
      </c>
      <c r="F29" s="42">
        <v>389.05</v>
      </c>
      <c r="G29" s="128"/>
      <c r="H29" s="139"/>
      <c r="I29" s="111"/>
      <c r="J29" s="111"/>
      <c r="K29" s="111"/>
      <c r="L29" s="111"/>
      <c r="M29" s="137"/>
      <c r="N29" s="138"/>
      <c r="O29" s="101"/>
    </row>
    <row r="30" spans="1:15" x14ac:dyDescent="0.25">
      <c r="A30" s="176"/>
      <c r="B30" s="102"/>
      <c r="C30" s="113"/>
      <c r="D30" s="40" t="s">
        <v>69</v>
      </c>
      <c r="E30" s="2">
        <v>36364</v>
      </c>
      <c r="F30" s="42">
        <v>222.55</v>
      </c>
      <c r="G30" s="128"/>
      <c r="H30" s="139"/>
      <c r="I30" s="111"/>
      <c r="J30" s="111"/>
      <c r="K30" s="111"/>
      <c r="L30" s="111"/>
      <c r="M30" s="137"/>
      <c r="N30" s="138"/>
      <c r="O30" s="101"/>
    </row>
    <row r="31" spans="1:15" x14ac:dyDescent="0.25">
      <c r="A31" s="72" t="s">
        <v>49</v>
      </c>
      <c r="B31" s="72">
        <v>4</v>
      </c>
      <c r="C31" s="72" t="s">
        <v>486</v>
      </c>
      <c r="D31" s="40" t="s">
        <v>486</v>
      </c>
      <c r="E31" s="2">
        <v>39079</v>
      </c>
      <c r="F31" s="67">
        <v>271.89999999999998</v>
      </c>
      <c r="G31" s="78">
        <f>F31+F32+F33</f>
        <v>698.55</v>
      </c>
      <c r="H31" s="72"/>
      <c r="I31" s="72" t="s">
        <v>179</v>
      </c>
      <c r="J31" s="72"/>
      <c r="K31" s="72"/>
      <c r="L31" s="72" t="s">
        <v>178</v>
      </c>
      <c r="M31" s="72">
        <v>407</v>
      </c>
      <c r="N31" s="75">
        <v>45385</v>
      </c>
      <c r="O31" s="75">
        <v>46846</v>
      </c>
    </row>
    <row r="32" spans="1:15" x14ac:dyDescent="0.25">
      <c r="A32" s="73"/>
      <c r="B32" s="153"/>
      <c r="C32" s="73"/>
      <c r="D32" s="40" t="s">
        <v>487</v>
      </c>
      <c r="E32" s="2">
        <v>39088</v>
      </c>
      <c r="F32" s="67">
        <v>262.14999999999998</v>
      </c>
      <c r="G32" s="78"/>
      <c r="H32" s="73"/>
      <c r="I32" s="73"/>
      <c r="J32" s="73"/>
      <c r="K32" s="73"/>
      <c r="L32" s="73"/>
      <c r="M32" s="73"/>
      <c r="N32" s="76"/>
      <c r="O32" s="76"/>
    </row>
    <row r="33" spans="1:15" x14ac:dyDescent="0.25">
      <c r="A33" s="74"/>
      <c r="B33" s="154"/>
      <c r="C33" s="74"/>
      <c r="D33" s="40" t="s">
        <v>488</v>
      </c>
      <c r="E33" s="2">
        <v>39113</v>
      </c>
      <c r="F33" s="67">
        <v>164.5</v>
      </c>
      <c r="G33" s="78"/>
      <c r="H33" s="74"/>
      <c r="I33" s="74"/>
      <c r="J33" s="74"/>
      <c r="K33" s="74"/>
      <c r="L33" s="74"/>
      <c r="M33" s="74"/>
      <c r="N33" s="77"/>
      <c r="O33" s="77"/>
    </row>
    <row r="34" spans="1:15" ht="36" x14ac:dyDescent="0.25">
      <c r="A34" s="6" t="s">
        <v>49</v>
      </c>
      <c r="B34" s="6">
        <v>5</v>
      </c>
      <c r="C34" s="6" t="s">
        <v>475</v>
      </c>
      <c r="D34" s="40" t="s">
        <v>475</v>
      </c>
      <c r="E34" s="2">
        <v>35740</v>
      </c>
      <c r="F34" s="64">
        <v>797.15</v>
      </c>
      <c r="G34" s="33">
        <f>F34</f>
        <v>797.15</v>
      </c>
      <c r="H34" s="38"/>
      <c r="I34" s="35" t="s">
        <v>476</v>
      </c>
      <c r="J34" s="35"/>
      <c r="K34" s="35"/>
      <c r="L34" s="35" t="s">
        <v>402</v>
      </c>
      <c r="M34" s="36">
        <v>171</v>
      </c>
      <c r="N34" s="37" t="s">
        <v>474</v>
      </c>
      <c r="O34" s="63">
        <v>46784</v>
      </c>
    </row>
    <row r="35" spans="1:15" x14ac:dyDescent="0.25">
      <c r="A35" s="110" t="s">
        <v>49</v>
      </c>
      <c r="B35" s="111">
        <v>6</v>
      </c>
      <c r="C35" s="112" t="s">
        <v>433</v>
      </c>
      <c r="D35" s="40" t="s">
        <v>434</v>
      </c>
      <c r="E35" s="2">
        <v>36382</v>
      </c>
      <c r="F35" s="42">
        <v>575.45000000000005</v>
      </c>
      <c r="G35" s="114">
        <f>F35+F36+F37+F38</f>
        <v>873</v>
      </c>
      <c r="H35" s="124" t="s">
        <v>414</v>
      </c>
      <c r="I35" s="85"/>
      <c r="J35" s="82"/>
      <c r="K35" s="82"/>
      <c r="L35" s="85" t="s">
        <v>415</v>
      </c>
      <c r="M35" s="88">
        <v>318</v>
      </c>
      <c r="N35" s="89" t="s">
        <v>419</v>
      </c>
      <c r="O35" s="89">
        <v>46600</v>
      </c>
    </row>
    <row r="36" spans="1:15" x14ac:dyDescent="0.25">
      <c r="A36" s="86"/>
      <c r="B36" s="111"/>
      <c r="C36" s="112"/>
      <c r="D36" s="40" t="s">
        <v>435</v>
      </c>
      <c r="E36" s="2">
        <v>36391</v>
      </c>
      <c r="F36" s="42">
        <v>205.15</v>
      </c>
      <c r="G36" s="114"/>
      <c r="H36" s="125"/>
      <c r="I36" s="86"/>
      <c r="J36" s="83"/>
      <c r="K36" s="83"/>
      <c r="L36" s="86"/>
      <c r="M36" s="86"/>
      <c r="N36" s="86"/>
      <c r="O36" s="86"/>
    </row>
    <row r="37" spans="1:15" ht="19.5" customHeight="1" x14ac:dyDescent="0.25">
      <c r="A37" s="86"/>
      <c r="B37" s="111"/>
      <c r="C37" s="112"/>
      <c r="D37" s="40" t="s">
        <v>436</v>
      </c>
      <c r="E37" s="2">
        <v>36408</v>
      </c>
      <c r="F37" s="42">
        <v>75.650000000000006</v>
      </c>
      <c r="G37" s="114"/>
      <c r="H37" s="125"/>
      <c r="I37" s="86"/>
      <c r="J37" s="83"/>
      <c r="K37" s="83"/>
      <c r="L37" s="86"/>
      <c r="M37" s="86"/>
      <c r="N37" s="86"/>
      <c r="O37" s="86"/>
    </row>
    <row r="38" spans="1:15" ht="21" customHeight="1" x14ac:dyDescent="0.25">
      <c r="A38" s="87"/>
      <c r="B38" s="111"/>
      <c r="C38" s="112"/>
      <c r="D38" s="40" t="s">
        <v>437</v>
      </c>
      <c r="E38" s="2">
        <v>36417</v>
      </c>
      <c r="F38" s="42">
        <v>16.75</v>
      </c>
      <c r="G38" s="114"/>
      <c r="H38" s="126"/>
      <c r="I38" s="87"/>
      <c r="J38" s="84"/>
      <c r="K38" s="84"/>
      <c r="L38" s="87"/>
      <c r="M38" s="87"/>
      <c r="N38" s="87"/>
      <c r="O38" s="87"/>
    </row>
    <row r="39" spans="1:15" ht="15" customHeight="1" x14ac:dyDescent="0.25">
      <c r="A39" s="111" t="s">
        <v>49</v>
      </c>
      <c r="B39" s="111">
        <v>7</v>
      </c>
      <c r="C39" s="112" t="s">
        <v>76</v>
      </c>
      <c r="D39" s="40" t="s">
        <v>77</v>
      </c>
      <c r="E39" s="2">
        <v>36435</v>
      </c>
      <c r="F39" s="42">
        <v>373.1</v>
      </c>
      <c r="G39" s="128">
        <f>F39+F40</f>
        <v>502.45000000000005</v>
      </c>
      <c r="H39" s="102"/>
      <c r="I39" s="102" t="s">
        <v>79</v>
      </c>
      <c r="J39" s="102"/>
      <c r="K39" s="102"/>
      <c r="L39" s="102" t="s">
        <v>80</v>
      </c>
      <c r="M39" s="104">
        <v>431</v>
      </c>
      <c r="N39" s="79">
        <v>44764</v>
      </c>
      <c r="O39" s="107">
        <v>46235</v>
      </c>
    </row>
    <row r="40" spans="1:15" x14ac:dyDescent="0.25">
      <c r="A40" s="111"/>
      <c r="B40" s="111"/>
      <c r="C40" s="112"/>
      <c r="D40" s="40" t="s">
        <v>78</v>
      </c>
      <c r="E40" s="2">
        <v>36444</v>
      </c>
      <c r="F40" s="42">
        <v>129.35</v>
      </c>
      <c r="G40" s="128"/>
      <c r="H40" s="103"/>
      <c r="I40" s="103"/>
      <c r="J40" s="103"/>
      <c r="K40" s="103"/>
      <c r="L40" s="103"/>
      <c r="M40" s="105"/>
      <c r="N40" s="106"/>
      <c r="O40" s="108"/>
    </row>
    <row r="41" spans="1:15" x14ac:dyDescent="0.25">
      <c r="A41" s="146" t="s">
        <v>49</v>
      </c>
      <c r="B41" s="111">
        <v>8</v>
      </c>
      <c r="C41" s="112" t="s">
        <v>73</v>
      </c>
      <c r="D41" s="40" t="s">
        <v>74</v>
      </c>
      <c r="E41" s="2">
        <v>36471</v>
      </c>
      <c r="F41" s="47">
        <v>76.75</v>
      </c>
      <c r="G41" s="128">
        <f>F41+F42+F43</f>
        <v>708.85</v>
      </c>
      <c r="H41" s="111"/>
      <c r="I41" s="111" t="s">
        <v>81</v>
      </c>
      <c r="J41" s="111"/>
      <c r="K41" s="111"/>
      <c r="L41" s="111" t="s">
        <v>26</v>
      </c>
      <c r="M41" s="137">
        <v>432</v>
      </c>
      <c r="N41" s="138">
        <v>44764</v>
      </c>
      <c r="O41" s="101">
        <v>46235</v>
      </c>
    </row>
    <row r="42" spans="1:15" x14ac:dyDescent="0.25">
      <c r="A42" s="146"/>
      <c r="B42" s="111"/>
      <c r="C42" s="112"/>
      <c r="D42" s="40" t="s">
        <v>75</v>
      </c>
      <c r="E42" s="2">
        <v>36462</v>
      </c>
      <c r="F42" s="47">
        <v>431.5</v>
      </c>
      <c r="G42" s="128"/>
      <c r="H42" s="111"/>
      <c r="I42" s="111"/>
      <c r="J42" s="111"/>
      <c r="K42" s="111"/>
      <c r="L42" s="111"/>
      <c r="M42" s="137"/>
      <c r="N42" s="138"/>
      <c r="O42" s="101"/>
    </row>
    <row r="43" spans="1:15" x14ac:dyDescent="0.25">
      <c r="A43" s="146"/>
      <c r="B43" s="111"/>
      <c r="C43" s="112"/>
      <c r="D43" s="40" t="s">
        <v>327</v>
      </c>
      <c r="E43" s="2">
        <v>36480</v>
      </c>
      <c r="F43" s="48">
        <v>200.6</v>
      </c>
      <c r="G43" s="128"/>
      <c r="H43" s="111"/>
      <c r="I43" s="111"/>
      <c r="J43" s="111"/>
      <c r="K43" s="111"/>
      <c r="L43" s="111"/>
      <c r="M43" s="137"/>
      <c r="N43" s="138"/>
      <c r="O43" s="101"/>
    </row>
    <row r="44" spans="1:15" x14ac:dyDescent="0.25">
      <c r="A44" s="72" t="s">
        <v>49</v>
      </c>
      <c r="B44" s="111">
        <v>9</v>
      </c>
      <c r="C44" s="112" t="s">
        <v>407</v>
      </c>
      <c r="D44" s="40" t="s">
        <v>408</v>
      </c>
      <c r="E44" s="2">
        <v>36505</v>
      </c>
      <c r="F44" s="42">
        <v>861.35</v>
      </c>
      <c r="G44" s="114">
        <f>F44+F45+F46</f>
        <v>1283.5</v>
      </c>
      <c r="H44" s="111"/>
      <c r="I44" s="111" t="s">
        <v>413</v>
      </c>
      <c r="J44" s="111"/>
      <c r="K44" s="111"/>
      <c r="L44" s="111" t="s">
        <v>381</v>
      </c>
      <c r="M44" s="104">
        <v>248</v>
      </c>
      <c r="N44" s="79" t="s">
        <v>406</v>
      </c>
      <c r="O44" s="107">
        <v>46508</v>
      </c>
    </row>
    <row r="45" spans="1:15" x14ac:dyDescent="0.25">
      <c r="A45" s="125"/>
      <c r="B45" s="111"/>
      <c r="C45" s="112"/>
      <c r="D45" s="40" t="s">
        <v>409</v>
      </c>
      <c r="E45" s="2">
        <v>36514</v>
      </c>
      <c r="F45" s="42">
        <v>191.55</v>
      </c>
      <c r="G45" s="114"/>
      <c r="H45" s="111"/>
      <c r="I45" s="111"/>
      <c r="J45" s="111"/>
      <c r="K45" s="111"/>
      <c r="L45" s="111"/>
      <c r="M45" s="195"/>
      <c r="N45" s="183"/>
      <c r="O45" s="184"/>
    </row>
    <row r="46" spans="1:15" x14ac:dyDescent="0.25">
      <c r="A46" s="126"/>
      <c r="B46" s="111"/>
      <c r="C46" s="112"/>
      <c r="D46" s="40" t="s">
        <v>410</v>
      </c>
      <c r="E46" s="2">
        <v>36523</v>
      </c>
      <c r="F46" s="42">
        <v>230.6</v>
      </c>
      <c r="G46" s="114"/>
      <c r="H46" s="111"/>
      <c r="I46" s="111"/>
      <c r="J46" s="111"/>
      <c r="K46" s="111"/>
      <c r="L46" s="111"/>
      <c r="M46" s="105"/>
      <c r="N46" s="106"/>
      <c r="O46" s="108"/>
    </row>
    <row r="47" spans="1:15" x14ac:dyDescent="0.25">
      <c r="A47" s="129" t="s">
        <v>49</v>
      </c>
      <c r="B47" s="129">
        <v>10</v>
      </c>
      <c r="C47" s="112" t="s">
        <v>326</v>
      </c>
      <c r="D47" s="40" t="s">
        <v>326</v>
      </c>
      <c r="E47" s="2">
        <v>38198</v>
      </c>
      <c r="F47" s="42">
        <v>500.65</v>
      </c>
      <c r="G47" s="128">
        <f>F48+F47+F49+F50</f>
        <v>732.44999999999993</v>
      </c>
      <c r="H47" s="177"/>
      <c r="I47" s="177" t="s">
        <v>190</v>
      </c>
      <c r="J47" s="177" t="s">
        <v>399</v>
      </c>
      <c r="K47" s="177"/>
      <c r="L47" s="177" t="s">
        <v>191</v>
      </c>
      <c r="M47" s="185">
        <v>529</v>
      </c>
      <c r="N47" s="177" t="s">
        <v>329</v>
      </c>
      <c r="O47" s="109">
        <v>46327</v>
      </c>
    </row>
    <row r="48" spans="1:15" x14ac:dyDescent="0.25">
      <c r="A48" s="129"/>
      <c r="B48" s="129"/>
      <c r="C48" s="112"/>
      <c r="D48" s="40" t="s">
        <v>327</v>
      </c>
      <c r="E48" s="2">
        <v>38189</v>
      </c>
      <c r="F48" s="42">
        <v>19.149999999999999</v>
      </c>
      <c r="G48" s="128"/>
      <c r="H48" s="177"/>
      <c r="I48" s="177"/>
      <c r="J48" s="177"/>
      <c r="K48" s="177"/>
      <c r="L48" s="177"/>
      <c r="M48" s="185"/>
      <c r="N48" s="177"/>
      <c r="O48" s="109"/>
    </row>
    <row r="49" spans="1:15" x14ac:dyDescent="0.25">
      <c r="A49" s="129"/>
      <c r="B49" s="129"/>
      <c r="C49" s="112"/>
      <c r="D49" s="40" t="s">
        <v>328</v>
      </c>
      <c r="E49" s="2">
        <v>38223</v>
      </c>
      <c r="F49" s="42">
        <v>31.75</v>
      </c>
      <c r="G49" s="128"/>
      <c r="H49" s="177"/>
      <c r="I49" s="177"/>
      <c r="J49" s="177"/>
      <c r="K49" s="177"/>
      <c r="L49" s="177"/>
      <c r="M49" s="185"/>
      <c r="N49" s="177"/>
      <c r="O49" s="109"/>
    </row>
    <row r="50" spans="1:15" x14ac:dyDescent="0.25">
      <c r="A50" s="110"/>
      <c r="B50" s="110"/>
      <c r="C50" s="113"/>
      <c r="D50" s="59" t="s">
        <v>468</v>
      </c>
      <c r="E50" s="28">
        <v>38232</v>
      </c>
      <c r="F50" s="60">
        <v>180.9</v>
      </c>
      <c r="G50" s="178"/>
      <c r="H50" s="177"/>
      <c r="I50" s="177"/>
      <c r="J50" s="177"/>
      <c r="K50" s="177"/>
      <c r="L50" s="177"/>
      <c r="M50" s="185"/>
      <c r="N50" s="177"/>
      <c r="O50" s="109"/>
    </row>
    <row r="51" spans="1:15" ht="20.25" customHeight="1" x14ac:dyDescent="0.25">
      <c r="A51" s="180" t="s">
        <v>49</v>
      </c>
      <c r="B51" s="129">
        <v>11</v>
      </c>
      <c r="C51" s="111" t="s">
        <v>469</v>
      </c>
      <c r="D51" s="40" t="s">
        <v>470</v>
      </c>
      <c r="E51" s="2">
        <v>36541</v>
      </c>
      <c r="F51" s="62">
        <v>314.64999999999998</v>
      </c>
      <c r="G51" s="78">
        <f>F51+F52</f>
        <v>425.95</v>
      </c>
      <c r="H51" s="78" t="s">
        <v>472</v>
      </c>
      <c r="I51" s="78"/>
      <c r="J51" s="78"/>
      <c r="K51" s="78"/>
      <c r="L51" s="78" t="s">
        <v>473</v>
      </c>
      <c r="M51" s="137">
        <v>170</v>
      </c>
      <c r="N51" s="78" t="s">
        <v>474</v>
      </c>
      <c r="O51" s="138">
        <v>46784</v>
      </c>
    </row>
    <row r="52" spans="1:15" ht="21.75" customHeight="1" x14ac:dyDescent="0.25">
      <c r="A52" s="181"/>
      <c r="B52" s="179"/>
      <c r="C52" s="111"/>
      <c r="D52" s="40" t="s">
        <v>471</v>
      </c>
      <c r="E52" s="2">
        <v>36550</v>
      </c>
      <c r="F52" s="62">
        <v>111.3</v>
      </c>
      <c r="G52" s="78"/>
      <c r="H52" s="78"/>
      <c r="I52" s="78"/>
      <c r="J52" s="78"/>
      <c r="K52" s="78"/>
      <c r="L52" s="78"/>
      <c r="M52" s="137"/>
      <c r="N52" s="78"/>
      <c r="O52" s="138"/>
    </row>
    <row r="53" spans="1:15" x14ac:dyDescent="0.25">
      <c r="A53" s="152" t="s">
        <v>49</v>
      </c>
      <c r="B53" s="103">
        <v>12</v>
      </c>
      <c r="C53" s="117" t="s">
        <v>82</v>
      </c>
      <c r="D53" s="53" t="s">
        <v>83</v>
      </c>
      <c r="E53" s="54">
        <v>36596</v>
      </c>
      <c r="F53" s="61">
        <v>384.7</v>
      </c>
      <c r="G53" s="175">
        <f>F53+F54+F55</f>
        <v>1376.3000000000002</v>
      </c>
      <c r="H53" s="139"/>
      <c r="I53" s="111" t="s">
        <v>500</v>
      </c>
      <c r="J53" s="111"/>
      <c r="K53" s="111"/>
      <c r="L53" s="111" t="s">
        <v>503</v>
      </c>
      <c r="M53" s="137">
        <v>410</v>
      </c>
      <c r="N53" s="138">
        <v>45387</v>
      </c>
      <c r="O53" s="101">
        <v>46848</v>
      </c>
    </row>
    <row r="54" spans="1:15" x14ac:dyDescent="0.25">
      <c r="A54" s="146"/>
      <c r="B54" s="111"/>
      <c r="C54" s="112"/>
      <c r="D54" s="40" t="s">
        <v>84</v>
      </c>
      <c r="E54" s="2">
        <v>36578</v>
      </c>
      <c r="F54" s="42">
        <v>916.95</v>
      </c>
      <c r="G54" s="128"/>
      <c r="H54" s="139"/>
      <c r="I54" s="111"/>
      <c r="J54" s="111"/>
      <c r="K54" s="111"/>
      <c r="L54" s="111"/>
      <c r="M54" s="137"/>
      <c r="N54" s="138"/>
      <c r="O54" s="101"/>
    </row>
    <row r="55" spans="1:15" x14ac:dyDescent="0.25">
      <c r="A55" s="146"/>
      <c r="B55" s="111"/>
      <c r="C55" s="112"/>
      <c r="D55" s="40" t="s">
        <v>85</v>
      </c>
      <c r="E55" s="2">
        <v>36612</v>
      </c>
      <c r="F55" s="42">
        <v>74.650000000000006</v>
      </c>
      <c r="G55" s="128"/>
      <c r="H55" s="139"/>
      <c r="I55" s="111"/>
      <c r="J55" s="111"/>
      <c r="K55" s="111"/>
      <c r="L55" s="111"/>
      <c r="M55" s="137"/>
      <c r="N55" s="138"/>
      <c r="O55" s="101"/>
    </row>
    <row r="56" spans="1:15" ht="17.25" customHeight="1" x14ac:dyDescent="0.25">
      <c r="A56" s="120" t="s">
        <v>49</v>
      </c>
      <c r="B56" s="120">
        <v>13</v>
      </c>
      <c r="C56" s="117" t="s">
        <v>332</v>
      </c>
      <c r="D56" s="40" t="s">
        <v>332</v>
      </c>
      <c r="E56" s="2">
        <v>36658</v>
      </c>
      <c r="F56" s="42">
        <v>433.6</v>
      </c>
      <c r="G56" s="118">
        <f t="shared" ref="G56" si="0">F56+F57</f>
        <v>830.2</v>
      </c>
      <c r="H56" s="187" t="s">
        <v>378</v>
      </c>
      <c r="I56" s="186"/>
      <c r="J56" s="186"/>
      <c r="K56" s="127"/>
      <c r="L56" s="187" t="s">
        <v>379</v>
      </c>
      <c r="M56" s="99">
        <v>540</v>
      </c>
      <c r="N56" s="100" t="s">
        <v>383</v>
      </c>
      <c r="O56" s="100">
        <v>46358</v>
      </c>
    </row>
    <row r="57" spans="1:15" ht="22.5" customHeight="1" x14ac:dyDescent="0.25">
      <c r="A57" s="129"/>
      <c r="B57" s="129"/>
      <c r="C57" s="112"/>
      <c r="D57" s="40" t="s">
        <v>333</v>
      </c>
      <c r="E57" s="2">
        <v>36667</v>
      </c>
      <c r="F57" s="42">
        <v>396.6</v>
      </c>
      <c r="G57" s="118"/>
      <c r="H57" s="187"/>
      <c r="I57" s="186"/>
      <c r="J57" s="186"/>
      <c r="K57" s="127"/>
      <c r="L57" s="187"/>
      <c r="M57" s="99"/>
      <c r="N57" s="100"/>
      <c r="O57" s="100"/>
    </row>
    <row r="58" spans="1:15" ht="22.5" customHeight="1" x14ac:dyDescent="0.25">
      <c r="A58" s="121" t="s">
        <v>49</v>
      </c>
      <c r="B58" s="111">
        <v>14</v>
      </c>
      <c r="C58" s="112" t="s">
        <v>416</v>
      </c>
      <c r="D58" s="40" t="s">
        <v>438</v>
      </c>
      <c r="E58" s="2">
        <v>36774</v>
      </c>
      <c r="F58" s="42">
        <v>28.25</v>
      </c>
      <c r="G58" s="114">
        <f>F58+F59+F60+F61</f>
        <v>3064.65</v>
      </c>
      <c r="H58" s="93" t="s">
        <v>417</v>
      </c>
      <c r="I58" s="90"/>
      <c r="J58" s="90"/>
      <c r="K58" s="90"/>
      <c r="L58" s="93" t="s">
        <v>418</v>
      </c>
      <c r="M58" s="88">
        <v>323</v>
      </c>
      <c r="N58" s="96" t="s">
        <v>442</v>
      </c>
      <c r="O58" s="96">
        <v>46631</v>
      </c>
    </row>
    <row r="59" spans="1:15" ht="22.5" customHeight="1" x14ac:dyDescent="0.25">
      <c r="A59" s="122"/>
      <c r="B59" s="111"/>
      <c r="C59" s="112"/>
      <c r="D59" s="40" t="s">
        <v>439</v>
      </c>
      <c r="E59" s="2">
        <v>36765</v>
      </c>
      <c r="F59" s="42">
        <v>2259.5</v>
      </c>
      <c r="G59" s="114"/>
      <c r="H59" s="97"/>
      <c r="I59" s="91"/>
      <c r="J59" s="91"/>
      <c r="K59" s="91"/>
      <c r="L59" s="94"/>
      <c r="M59" s="94"/>
      <c r="N59" s="97"/>
      <c r="O59" s="97"/>
    </row>
    <row r="60" spans="1:15" ht="22.5" customHeight="1" x14ac:dyDescent="0.25">
      <c r="A60" s="122"/>
      <c r="B60" s="111"/>
      <c r="C60" s="112"/>
      <c r="D60" s="40" t="s">
        <v>440</v>
      </c>
      <c r="E60" s="2">
        <v>36783</v>
      </c>
      <c r="F60" s="42">
        <v>109.25</v>
      </c>
      <c r="G60" s="114"/>
      <c r="H60" s="97"/>
      <c r="I60" s="91"/>
      <c r="J60" s="91"/>
      <c r="K60" s="91"/>
      <c r="L60" s="94"/>
      <c r="M60" s="94"/>
      <c r="N60" s="97"/>
      <c r="O60" s="97"/>
    </row>
    <row r="61" spans="1:15" ht="22.5" customHeight="1" x14ac:dyDescent="0.25">
      <c r="A61" s="123"/>
      <c r="B61" s="111"/>
      <c r="C61" s="112"/>
      <c r="D61" s="40" t="s">
        <v>441</v>
      </c>
      <c r="E61" s="2">
        <v>36792</v>
      </c>
      <c r="F61" s="42">
        <v>667.65</v>
      </c>
      <c r="G61" s="114"/>
      <c r="H61" s="98"/>
      <c r="I61" s="92"/>
      <c r="J61" s="92"/>
      <c r="K61" s="92"/>
      <c r="L61" s="95"/>
      <c r="M61" s="95"/>
      <c r="N61" s="98"/>
      <c r="O61" s="98"/>
    </row>
    <row r="62" spans="1:15" x14ac:dyDescent="0.25">
      <c r="A62" s="152" t="s">
        <v>49</v>
      </c>
      <c r="B62" s="103">
        <v>15</v>
      </c>
      <c r="C62" s="112" t="s">
        <v>86</v>
      </c>
      <c r="D62" s="40" t="s">
        <v>87</v>
      </c>
      <c r="E62" s="2">
        <v>36694</v>
      </c>
      <c r="F62" s="42">
        <v>290.45</v>
      </c>
      <c r="G62" s="128">
        <f>F62+F63+F64+F65</f>
        <v>1568.95</v>
      </c>
      <c r="H62" s="182" t="s">
        <v>91</v>
      </c>
      <c r="I62" s="103"/>
      <c r="J62" s="103"/>
      <c r="K62" s="103"/>
      <c r="L62" s="103" t="s">
        <v>90</v>
      </c>
      <c r="M62" s="105">
        <v>433</v>
      </c>
      <c r="N62" s="106">
        <v>44764</v>
      </c>
      <c r="O62" s="108">
        <v>46235</v>
      </c>
    </row>
    <row r="63" spans="1:15" x14ac:dyDescent="0.25">
      <c r="A63" s="146"/>
      <c r="B63" s="111"/>
      <c r="C63" s="112"/>
      <c r="D63" s="40" t="s">
        <v>86</v>
      </c>
      <c r="E63" s="2">
        <v>36685</v>
      </c>
      <c r="F63" s="42">
        <v>607.95000000000005</v>
      </c>
      <c r="G63" s="128"/>
      <c r="H63" s="139"/>
      <c r="I63" s="111"/>
      <c r="J63" s="111"/>
      <c r="K63" s="111"/>
      <c r="L63" s="111"/>
      <c r="M63" s="137"/>
      <c r="N63" s="138"/>
      <c r="O63" s="101"/>
    </row>
    <row r="64" spans="1:15" x14ac:dyDescent="0.25">
      <c r="A64" s="146"/>
      <c r="B64" s="111"/>
      <c r="C64" s="112"/>
      <c r="D64" s="40" t="s">
        <v>88</v>
      </c>
      <c r="E64" s="2">
        <v>36729</v>
      </c>
      <c r="F64" s="42">
        <v>407.85</v>
      </c>
      <c r="G64" s="128"/>
      <c r="H64" s="139"/>
      <c r="I64" s="111"/>
      <c r="J64" s="111"/>
      <c r="K64" s="111"/>
      <c r="L64" s="111"/>
      <c r="M64" s="137"/>
      <c r="N64" s="138"/>
      <c r="O64" s="101"/>
    </row>
    <row r="65" spans="1:15" x14ac:dyDescent="0.25">
      <c r="A65" s="146"/>
      <c r="B65" s="111"/>
      <c r="C65" s="112"/>
      <c r="D65" s="40" t="s">
        <v>89</v>
      </c>
      <c r="E65" s="2">
        <v>36747</v>
      </c>
      <c r="F65" s="42">
        <v>262.7</v>
      </c>
      <c r="G65" s="128"/>
      <c r="H65" s="139"/>
      <c r="I65" s="111"/>
      <c r="J65" s="111"/>
      <c r="K65" s="111"/>
      <c r="L65" s="111"/>
      <c r="M65" s="137"/>
      <c r="N65" s="138"/>
      <c r="O65" s="101"/>
    </row>
    <row r="66" spans="1:15" ht="15" customHeight="1" x14ac:dyDescent="0.25">
      <c r="A66" s="152" t="s">
        <v>49</v>
      </c>
      <c r="B66" s="103">
        <v>16</v>
      </c>
      <c r="C66" s="103" t="s">
        <v>489</v>
      </c>
      <c r="D66" s="53" t="s">
        <v>490</v>
      </c>
      <c r="E66" s="54">
        <v>36587</v>
      </c>
      <c r="F66" s="65">
        <v>27.3</v>
      </c>
      <c r="G66" s="78">
        <f>F66+F67+F68+F69</f>
        <v>498.35</v>
      </c>
      <c r="H66" s="182"/>
      <c r="I66" s="103" t="s">
        <v>498</v>
      </c>
      <c r="J66" s="103"/>
      <c r="K66" s="103"/>
      <c r="L66" s="103" t="s">
        <v>499</v>
      </c>
      <c r="M66" s="105">
        <v>408</v>
      </c>
      <c r="N66" s="106">
        <v>45385</v>
      </c>
      <c r="O66" s="108">
        <v>46846</v>
      </c>
    </row>
    <row r="67" spans="1:15" x14ac:dyDescent="0.25">
      <c r="A67" s="146"/>
      <c r="B67" s="111"/>
      <c r="C67" s="111"/>
      <c r="D67" s="40" t="s">
        <v>491</v>
      </c>
      <c r="E67" s="2">
        <v>36603</v>
      </c>
      <c r="F67" s="62">
        <v>297.39999999999998</v>
      </c>
      <c r="G67" s="78"/>
      <c r="H67" s="139"/>
      <c r="I67" s="111"/>
      <c r="J67" s="111"/>
      <c r="K67" s="111"/>
      <c r="L67" s="111"/>
      <c r="M67" s="137"/>
      <c r="N67" s="138"/>
      <c r="O67" s="101"/>
    </row>
    <row r="68" spans="1:15" x14ac:dyDescent="0.25">
      <c r="A68" s="146"/>
      <c r="B68" s="111"/>
      <c r="C68" s="111"/>
      <c r="D68" s="40" t="s">
        <v>28</v>
      </c>
      <c r="E68" s="2">
        <v>39159</v>
      </c>
      <c r="F68" s="69">
        <v>123.8</v>
      </c>
      <c r="G68" s="78"/>
      <c r="H68" s="139"/>
      <c r="I68" s="111"/>
      <c r="J68" s="111"/>
      <c r="K68" s="111"/>
      <c r="L68" s="111"/>
      <c r="M68" s="137"/>
      <c r="N68" s="138"/>
      <c r="O68" s="101"/>
    </row>
    <row r="69" spans="1:15" x14ac:dyDescent="0.25">
      <c r="A69" s="146"/>
      <c r="B69" s="111"/>
      <c r="C69" s="102"/>
      <c r="D69" s="59" t="s">
        <v>492</v>
      </c>
      <c r="E69" s="28">
        <v>36630</v>
      </c>
      <c r="F69" s="68">
        <v>49.85</v>
      </c>
      <c r="G69" s="78"/>
      <c r="H69" s="139"/>
      <c r="I69" s="111"/>
      <c r="J69" s="111"/>
      <c r="K69" s="111"/>
      <c r="L69" s="111"/>
      <c r="M69" s="137"/>
      <c r="N69" s="138"/>
      <c r="O69" s="101"/>
    </row>
    <row r="70" spans="1:15" x14ac:dyDescent="0.25">
      <c r="A70" s="146" t="s">
        <v>49</v>
      </c>
      <c r="B70" s="111">
        <v>17</v>
      </c>
      <c r="C70" s="112" t="s">
        <v>445</v>
      </c>
      <c r="D70" s="40" t="s">
        <v>446</v>
      </c>
      <c r="E70" s="2">
        <v>36827</v>
      </c>
      <c r="F70" s="42">
        <v>147.19999999999999</v>
      </c>
      <c r="G70" s="114">
        <f>F70+F71+F72+F73+F74+F75+F76+F77+F78</f>
        <v>2931.2000000000003</v>
      </c>
      <c r="H70" s="111"/>
      <c r="I70" s="111" t="s">
        <v>447</v>
      </c>
      <c r="J70" s="111"/>
      <c r="K70" s="111"/>
      <c r="L70" s="111" t="s">
        <v>448</v>
      </c>
      <c r="M70" s="137">
        <v>360</v>
      </c>
      <c r="N70" s="138" t="s">
        <v>484</v>
      </c>
      <c r="O70" s="101">
        <v>46722</v>
      </c>
    </row>
    <row r="71" spans="1:15" x14ac:dyDescent="0.25">
      <c r="A71" s="146"/>
      <c r="B71" s="111"/>
      <c r="C71" s="112"/>
      <c r="D71" s="40" t="s">
        <v>449</v>
      </c>
      <c r="E71" s="2">
        <v>36836</v>
      </c>
      <c r="F71" s="42">
        <v>263.95</v>
      </c>
      <c r="G71" s="114"/>
      <c r="H71" s="111"/>
      <c r="I71" s="111" t="s">
        <v>447</v>
      </c>
      <c r="J71" s="111"/>
      <c r="K71" s="111"/>
      <c r="L71" s="111" t="s">
        <v>448</v>
      </c>
      <c r="M71" s="137"/>
      <c r="N71" s="138">
        <v>43698</v>
      </c>
      <c r="O71" s="101">
        <v>45159</v>
      </c>
    </row>
    <row r="72" spans="1:15" x14ac:dyDescent="0.25">
      <c r="A72" s="146"/>
      <c r="B72" s="111"/>
      <c r="C72" s="112"/>
      <c r="D72" s="40" t="s">
        <v>445</v>
      </c>
      <c r="E72" s="2">
        <v>36818</v>
      </c>
      <c r="F72" s="42">
        <v>469.6</v>
      </c>
      <c r="G72" s="114"/>
      <c r="H72" s="111"/>
      <c r="I72" s="111" t="s">
        <v>447</v>
      </c>
      <c r="J72" s="111"/>
      <c r="K72" s="111"/>
      <c r="L72" s="111" t="s">
        <v>448</v>
      </c>
      <c r="M72" s="137"/>
      <c r="N72" s="138">
        <v>43698</v>
      </c>
      <c r="O72" s="101">
        <v>45159</v>
      </c>
    </row>
    <row r="73" spans="1:15" x14ac:dyDescent="0.25">
      <c r="A73" s="146"/>
      <c r="B73" s="111"/>
      <c r="C73" s="112"/>
      <c r="D73" s="40" t="s">
        <v>450</v>
      </c>
      <c r="E73" s="2">
        <v>36845</v>
      </c>
      <c r="F73" s="42">
        <v>445.6</v>
      </c>
      <c r="G73" s="114"/>
      <c r="H73" s="111"/>
      <c r="I73" s="111" t="s">
        <v>447</v>
      </c>
      <c r="J73" s="111"/>
      <c r="K73" s="111"/>
      <c r="L73" s="111" t="s">
        <v>448</v>
      </c>
      <c r="M73" s="137"/>
      <c r="N73" s="138">
        <v>43698</v>
      </c>
      <c r="O73" s="101">
        <v>45159</v>
      </c>
    </row>
    <row r="74" spans="1:15" x14ac:dyDescent="0.25">
      <c r="A74" s="146"/>
      <c r="B74" s="111"/>
      <c r="C74" s="112"/>
      <c r="D74" s="40" t="s">
        <v>451</v>
      </c>
      <c r="E74" s="2">
        <v>36854</v>
      </c>
      <c r="F74" s="42">
        <v>470.75</v>
      </c>
      <c r="G74" s="114"/>
      <c r="H74" s="111"/>
      <c r="I74" s="111" t="s">
        <v>447</v>
      </c>
      <c r="J74" s="111"/>
      <c r="K74" s="111"/>
      <c r="L74" s="111" t="s">
        <v>448</v>
      </c>
      <c r="M74" s="137"/>
      <c r="N74" s="138">
        <v>43698</v>
      </c>
      <c r="O74" s="101">
        <v>45159</v>
      </c>
    </row>
    <row r="75" spans="1:15" ht="24" x14ac:dyDescent="0.25">
      <c r="A75" s="146"/>
      <c r="B75" s="111"/>
      <c r="C75" s="112"/>
      <c r="D75" s="40" t="s">
        <v>452</v>
      </c>
      <c r="E75" s="2">
        <v>36863</v>
      </c>
      <c r="F75" s="42">
        <v>106.95</v>
      </c>
      <c r="G75" s="114"/>
      <c r="H75" s="111"/>
      <c r="I75" s="111" t="s">
        <v>447</v>
      </c>
      <c r="J75" s="111"/>
      <c r="K75" s="111"/>
      <c r="L75" s="111" t="s">
        <v>448</v>
      </c>
      <c r="M75" s="137"/>
      <c r="N75" s="138">
        <v>43698</v>
      </c>
      <c r="O75" s="101">
        <v>45159</v>
      </c>
    </row>
    <row r="76" spans="1:15" x14ac:dyDescent="0.25">
      <c r="A76" s="146"/>
      <c r="B76" s="111"/>
      <c r="C76" s="112"/>
      <c r="D76" s="40" t="s">
        <v>453</v>
      </c>
      <c r="E76" s="2">
        <v>36872</v>
      </c>
      <c r="F76" s="42">
        <v>470.5</v>
      </c>
      <c r="G76" s="114"/>
      <c r="H76" s="111"/>
      <c r="I76" s="111" t="s">
        <v>447</v>
      </c>
      <c r="J76" s="111"/>
      <c r="K76" s="111"/>
      <c r="L76" s="111" t="s">
        <v>448</v>
      </c>
      <c r="M76" s="137"/>
      <c r="N76" s="138">
        <v>43698</v>
      </c>
      <c r="O76" s="101">
        <v>45159</v>
      </c>
    </row>
    <row r="77" spans="1:15" x14ac:dyDescent="0.25">
      <c r="A77" s="146"/>
      <c r="B77" s="111"/>
      <c r="C77" s="112"/>
      <c r="D77" s="40" t="s">
        <v>29</v>
      </c>
      <c r="E77" s="2">
        <v>36881</v>
      </c>
      <c r="F77" s="42">
        <v>59.8</v>
      </c>
      <c r="G77" s="114"/>
      <c r="H77" s="111"/>
      <c r="I77" s="111" t="s">
        <v>447</v>
      </c>
      <c r="J77" s="111"/>
      <c r="K77" s="111"/>
      <c r="L77" s="111" t="s">
        <v>448</v>
      </c>
      <c r="M77" s="137"/>
      <c r="N77" s="138">
        <v>43698</v>
      </c>
      <c r="O77" s="101">
        <v>45159</v>
      </c>
    </row>
    <row r="78" spans="1:15" x14ac:dyDescent="0.25">
      <c r="A78" s="146"/>
      <c r="B78" s="111"/>
      <c r="C78" s="112"/>
      <c r="D78" s="40" t="s">
        <v>454</v>
      </c>
      <c r="E78" s="2">
        <v>36890</v>
      </c>
      <c r="F78" s="42">
        <v>496.85</v>
      </c>
      <c r="G78" s="114"/>
      <c r="H78" s="111"/>
      <c r="I78" s="111" t="s">
        <v>447</v>
      </c>
      <c r="J78" s="111"/>
      <c r="K78" s="111"/>
      <c r="L78" s="111" t="s">
        <v>448</v>
      </c>
      <c r="M78" s="137"/>
      <c r="N78" s="138">
        <v>43698</v>
      </c>
      <c r="O78" s="101">
        <v>45159</v>
      </c>
    </row>
    <row r="79" spans="1:15" s="29" customFormat="1" x14ac:dyDescent="0.25">
      <c r="A79" s="146" t="s">
        <v>49</v>
      </c>
      <c r="B79" s="111">
        <v>18</v>
      </c>
      <c r="C79" s="112" t="s">
        <v>455</v>
      </c>
      <c r="D79" s="40" t="s">
        <v>455</v>
      </c>
      <c r="E79" s="2">
        <v>36916</v>
      </c>
      <c r="F79" s="42">
        <v>555.70000000000005</v>
      </c>
      <c r="G79" s="114">
        <f>F79+F80+F81+F82</f>
        <v>1304.05</v>
      </c>
      <c r="H79" s="111"/>
      <c r="I79" s="111" t="s">
        <v>456</v>
      </c>
      <c r="J79" s="111"/>
      <c r="K79" s="111"/>
      <c r="L79" s="111" t="s">
        <v>457</v>
      </c>
      <c r="M79" s="137">
        <v>359</v>
      </c>
      <c r="N79" s="138" t="s">
        <v>484</v>
      </c>
      <c r="O79" s="101">
        <v>46722</v>
      </c>
    </row>
    <row r="80" spans="1:15" s="29" customFormat="1" x14ac:dyDescent="0.25">
      <c r="A80" s="146"/>
      <c r="B80" s="111"/>
      <c r="C80" s="112"/>
      <c r="D80" s="40" t="s">
        <v>458</v>
      </c>
      <c r="E80" s="2">
        <v>36925</v>
      </c>
      <c r="F80" s="42">
        <v>553.15</v>
      </c>
      <c r="G80" s="114"/>
      <c r="H80" s="111"/>
      <c r="I80" s="111"/>
      <c r="J80" s="111"/>
      <c r="K80" s="111"/>
      <c r="L80" s="111" t="s">
        <v>457</v>
      </c>
      <c r="M80" s="137"/>
      <c r="N80" s="138">
        <v>43698</v>
      </c>
      <c r="O80" s="101">
        <v>45159</v>
      </c>
    </row>
    <row r="81" spans="1:15" s="29" customFormat="1" x14ac:dyDescent="0.25">
      <c r="A81" s="146"/>
      <c r="B81" s="111"/>
      <c r="C81" s="112"/>
      <c r="D81" s="40" t="s">
        <v>459</v>
      </c>
      <c r="E81" s="2">
        <v>36934</v>
      </c>
      <c r="F81" s="42">
        <v>165.5</v>
      </c>
      <c r="G81" s="114"/>
      <c r="H81" s="111"/>
      <c r="I81" s="111"/>
      <c r="J81" s="111"/>
      <c r="K81" s="111"/>
      <c r="L81" s="111" t="s">
        <v>457</v>
      </c>
      <c r="M81" s="137"/>
      <c r="N81" s="138">
        <v>43698</v>
      </c>
      <c r="O81" s="101">
        <v>45159</v>
      </c>
    </row>
    <row r="82" spans="1:15" s="29" customFormat="1" x14ac:dyDescent="0.25">
      <c r="A82" s="146"/>
      <c r="B82" s="111"/>
      <c r="C82" s="112"/>
      <c r="D82" s="40" t="s">
        <v>460</v>
      </c>
      <c r="E82" s="2">
        <v>36943</v>
      </c>
      <c r="F82" s="42">
        <v>29.7</v>
      </c>
      <c r="G82" s="114"/>
      <c r="H82" s="111"/>
      <c r="I82" s="111"/>
      <c r="J82" s="111"/>
      <c r="K82" s="111"/>
      <c r="L82" s="111" t="s">
        <v>457</v>
      </c>
      <c r="M82" s="137"/>
      <c r="N82" s="138">
        <v>43698</v>
      </c>
      <c r="O82" s="101">
        <v>45159</v>
      </c>
    </row>
    <row r="83" spans="1:15" x14ac:dyDescent="0.25">
      <c r="A83" s="129" t="s">
        <v>49</v>
      </c>
      <c r="B83" s="129">
        <v>19</v>
      </c>
      <c r="C83" s="112" t="s">
        <v>94</v>
      </c>
      <c r="D83" s="40" t="s">
        <v>95</v>
      </c>
      <c r="E83" s="2">
        <v>36970</v>
      </c>
      <c r="F83" s="42">
        <v>65.650000000000006</v>
      </c>
      <c r="G83" s="128">
        <f>F83+F84+F85+F86+F87</f>
        <v>1187.5</v>
      </c>
      <c r="H83" s="102"/>
      <c r="I83" s="102" t="s">
        <v>93</v>
      </c>
      <c r="J83" s="102"/>
      <c r="K83" s="102"/>
      <c r="L83" s="102" t="s">
        <v>92</v>
      </c>
      <c r="M83" s="102">
        <v>402</v>
      </c>
      <c r="N83" s="79">
        <v>44692</v>
      </c>
      <c r="O83" s="79">
        <v>46153</v>
      </c>
    </row>
    <row r="84" spans="1:15" x14ac:dyDescent="0.25">
      <c r="A84" s="129"/>
      <c r="B84" s="129"/>
      <c r="C84" s="112"/>
      <c r="D84" s="40" t="s">
        <v>94</v>
      </c>
      <c r="E84" s="2">
        <v>36961</v>
      </c>
      <c r="F84" s="42">
        <v>395.15</v>
      </c>
      <c r="G84" s="128"/>
      <c r="H84" s="119"/>
      <c r="I84" s="119"/>
      <c r="J84" s="119"/>
      <c r="K84" s="119"/>
      <c r="L84" s="119"/>
      <c r="M84" s="119"/>
      <c r="N84" s="163"/>
      <c r="O84" s="163"/>
    </row>
    <row r="85" spans="1:15" x14ac:dyDescent="0.25">
      <c r="A85" s="129"/>
      <c r="B85" s="129"/>
      <c r="C85" s="112"/>
      <c r="D85" s="40" t="s">
        <v>96</v>
      </c>
      <c r="E85" s="2">
        <v>36989</v>
      </c>
      <c r="F85" s="42">
        <v>493.45</v>
      </c>
      <c r="G85" s="128"/>
      <c r="H85" s="119"/>
      <c r="I85" s="119"/>
      <c r="J85" s="119"/>
      <c r="K85" s="119"/>
      <c r="L85" s="119"/>
      <c r="M85" s="119"/>
      <c r="N85" s="163"/>
      <c r="O85" s="163"/>
    </row>
    <row r="86" spans="1:15" x14ac:dyDescent="0.25">
      <c r="A86" s="129"/>
      <c r="B86" s="129"/>
      <c r="C86" s="112"/>
      <c r="D86" s="40" t="s">
        <v>97</v>
      </c>
      <c r="E86" s="2">
        <v>36998</v>
      </c>
      <c r="F86" s="42">
        <v>184.85</v>
      </c>
      <c r="G86" s="128"/>
      <c r="H86" s="119"/>
      <c r="I86" s="119"/>
      <c r="J86" s="119"/>
      <c r="K86" s="119"/>
      <c r="L86" s="119"/>
      <c r="M86" s="119"/>
      <c r="N86" s="163"/>
      <c r="O86" s="163"/>
    </row>
    <row r="87" spans="1:15" x14ac:dyDescent="0.25">
      <c r="A87" s="129"/>
      <c r="B87" s="129"/>
      <c r="C87" s="112"/>
      <c r="D87" s="40" t="s">
        <v>30</v>
      </c>
      <c r="E87" s="2">
        <v>36391</v>
      </c>
      <c r="F87" s="42">
        <v>48.4</v>
      </c>
      <c r="G87" s="128"/>
      <c r="H87" s="120"/>
      <c r="I87" s="120"/>
      <c r="J87" s="120"/>
      <c r="K87" s="120"/>
      <c r="L87" s="120"/>
      <c r="M87" s="120"/>
      <c r="N87" s="164"/>
      <c r="O87" s="164"/>
    </row>
    <row r="88" spans="1:15" x14ac:dyDescent="0.25">
      <c r="A88" s="129" t="s">
        <v>49</v>
      </c>
      <c r="B88" s="129">
        <v>20</v>
      </c>
      <c r="C88" s="112" t="s">
        <v>98</v>
      </c>
      <c r="D88" s="40" t="s">
        <v>99</v>
      </c>
      <c r="E88" s="2">
        <v>35777</v>
      </c>
      <c r="F88" s="49">
        <v>95.2</v>
      </c>
      <c r="G88" s="128">
        <f>F88+F89+F90+F91+F92+F93+F94</f>
        <v>1257.1499999999999</v>
      </c>
      <c r="H88" s="182"/>
      <c r="I88" s="103" t="s">
        <v>113</v>
      </c>
      <c r="J88" s="103"/>
      <c r="K88" s="103"/>
      <c r="L88" s="103" t="s">
        <v>308</v>
      </c>
      <c r="M88" s="105">
        <v>412</v>
      </c>
      <c r="N88" s="106">
        <v>44692</v>
      </c>
      <c r="O88" s="108">
        <v>46161</v>
      </c>
    </row>
    <row r="89" spans="1:15" x14ac:dyDescent="0.25">
      <c r="A89" s="129"/>
      <c r="B89" s="129"/>
      <c r="C89" s="112"/>
      <c r="D89" s="40" t="s">
        <v>100</v>
      </c>
      <c r="E89" s="2">
        <v>35786</v>
      </c>
      <c r="F89" s="49">
        <v>119.5</v>
      </c>
      <c r="G89" s="128"/>
      <c r="H89" s="139"/>
      <c r="I89" s="111"/>
      <c r="J89" s="111"/>
      <c r="K89" s="111"/>
      <c r="L89" s="111"/>
      <c r="M89" s="137"/>
      <c r="N89" s="138"/>
      <c r="O89" s="101"/>
    </row>
    <row r="90" spans="1:15" x14ac:dyDescent="0.25">
      <c r="A90" s="129"/>
      <c r="B90" s="129"/>
      <c r="C90" s="112"/>
      <c r="D90" s="40" t="s">
        <v>98</v>
      </c>
      <c r="E90" s="2">
        <v>35768</v>
      </c>
      <c r="F90" s="49">
        <v>885.9</v>
      </c>
      <c r="G90" s="128"/>
      <c r="H90" s="139"/>
      <c r="I90" s="111"/>
      <c r="J90" s="111"/>
      <c r="K90" s="111"/>
      <c r="L90" s="111"/>
      <c r="M90" s="137"/>
      <c r="N90" s="138"/>
      <c r="O90" s="101"/>
    </row>
    <row r="91" spans="1:15" x14ac:dyDescent="0.25">
      <c r="A91" s="129"/>
      <c r="B91" s="129"/>
      <c r="C91" s="112"/>
      <c r="D91" s="40" t="s">
        <v>101</v>
      </c>
      <c r="E91" s="2">
        <v>35795</v>
      </c>
      <c r="F91" s="49">
        <v>7.75</v>
      </c>
      <c r="G91" s="128"/>
      <c r="H91" s="139"/>
      <c r="I91" s="111"/>
      <c r="J91" s="111"/>
      <c r="K91" s="111"/>
      <c r="L91" s="111"/>
      <c r="M91" s="137"/>
      <c r="N91" s="138"/>
      <c r="O91" s="101"/>
    </row>
    <row r="92" spans="1:15" ht="17.25" customHeight="1" x14ac:dyDescent="0.25">
      <c r="A92" s="129"/>
      <c r="B92" s="129"/>
      <c r="C92" s="112"/>
      <c r="D92" s="40" t="s">
        <v>102</v>
      </c>
      <c r="E92" s="2">
        <v>35802</v>
      </c>
      <c r="F92" s="49">
        <v>10.3</v>
      </c>
      <c r="G92" s="128"/>
      <c r="H92" s="139"/>
      <c r="I92" s="111"/>
      <c r="J92" s="111"/>
      <c r="K92" s="111"/>
      <c r="L92" s="111"/>
      <c r="M92" s="137"/>
      <c r="N92" s="138"/>
      <c r="O92" s="101"/>
    </row>
    <row r="93" spans="1:15" x14ac:dyDescent="0.25">
      <c r="A93" s="129"/>
      <c r="B93" s="129"/>
      <c r="C93" s="112"/>
      <c r="D93" s="40" t="s">
        <v>103</v>
      </c>
      <c r="E93" s="2">
        <v>35811</v>
      </c>
      <c r="F93" s="49">
        <v>64.599999999999994</v>
      </c>
      <c r="G93" s="128"/>
      <c r="H93" s="139"/>
      <c r="I93" s="111"/>
      <c r="J93" s="111"/>
      <c r="K93" s="111"/>
      <c r="L93" s="111"/>
      <c r="M93" s="137"/>
      <c r="N93" s="138"/>
      <c r="O93" s="101"/>
    </row>
    <row r="94" spans="1:15" x14ac:dyDescent="0.25">
      <c r="A94" s="129"/>
      <c r="B94" s="129"/>
      <c r="C94" s="112"/>
      <c r="D94" s="40" t="s">
        <v>104</v>
      </c>
      <c r="E94" s="2">
        <v>35820</v>
      </c>
      <c r="F94" s="49">
        <v>73.900000000000006</v>
      </c>
      <c r="G94" s="128"/>
      <c r="H94" s="139"/>
      <c r="I94" s="111"/>
      <c r="J94" s="111"/>
      <c r="K94" s="111"/>
      <c r="L94" s="111"/>
      <c r="M94" s="137"/>
      <c r="N94" s="138"/>
      <c r="O94" s="101"/>
    </row>
    <row r="95" spans="1:15" x14ac:dyDescent="0.25">
      <c r="A95" s="129" t="s">
        <v>49</v>
      </c>
      <c r="B95" s="129">
        <v>21</v>
      </c>
      <c r="C95" s="112" t="s">
        <v>105</v>
      </c>
      <c r="D95" s="40" t="s">
        <v>106</v>
      </c>
      <c r="E95" s="2">
        <v>35964</v>
      </c>
      <c r="F95" s="42">
        <v>251</v>
      </c>
      <c r="G95" s="128">
        <f>F95+F96+F97+F98</f>
        <v>2700.55</v>
      </c>
      <c r="H95" s="102" t="s">
        <v>114</v>
      </c>
      <c r="I95" s="102"/>
      <c r="J95" s="102"/>
      <c r="K95" s="102"/>
      <c r="L95" s="102" t="s">
        <v>27</v>
      </c>
      <c r="M95" s="137">
        <v>411</v>
      </c>
      <c r="N95" s="138">
        <v>44692</v>
      </c>
      <c r="O95" s="101">
        <v>46153</v>
      </c>
    </row>
    <row r="96" spans="1:15" x14ac:dyDescent="0.25">
      <c r="A96" s="129"/>
      <c r="B96" s="129"/>
      <c r="C96" s="112"/>
      <c r="D96" s="40" t="s">
        <v>105</v>
      </c>
      <c r="E96" s="2">
        <v>35955</v>
      </c>
      <c r="F96" s="42">
        <v>1335.65</v>
      </c>
      <c r="G96" s="128"/>
      <c r="H96" s="196"/>
      <c r="I96" s="196"/>
      <c r="J96" s="196"/>
      <c r="K96" s="196"/>
      <c r="L96" s="196"/>
      <c r="M96" s="137"/>
      <c r="N96" s="138"/>
      <c r="O96" s="101"/>
    </row>
    <row r="97" spans="1:15" x14ac:dyDescent="0.25">
      <c r="A97" s="129"/>
      <c r="B97" s="129"/>
      <c r="C97" s="112"/>
      <c r="D97" s="40" t="s">
        <v>107</v>
      </c>
      <c r="E97" s="2">
        <v>35973</v>
      </c>
      <c r="F97" s="42">
        <v>360.7</v>
      </c>
      <c r="G97" s="128"/>
      <c r="H97" s="196"/>
      <c r="I97" s="196"/>
      <c r="J97" s="196"/>
      <c r="K97" s="196"/>
      <c r="L97" s="196"/>
      <c r="M97" s="137"/>
      <c r="N97" s="138"/>
      <c r="O97" s="101"/>
    </row>
    <row r="98" spans="1:15" x14ac:dyDescent="0.25">
      <c r="A98" s="129"/>
      <c r="B98" s="129"/>
      <c r="C98" s="112"/>
      <c r="D98" s="40" t="s">
        <v>108</v>
      </c>
      <c r="E98" s="2">
        <v>35982</v>
      </c>
      <c r="F98" s="42">
        <v>753.2</v>
      </c>
      <c r="G98" s="128"/>
      <c r="H98" s="103"/>
      <c r="I98" s="103"/>
      <c r="J98" s="103"/>
      <c r="K98" s="103"/>
      <c r="L98" s="103"/>
      <c r="M98" s="137"/>
      <c r="N98" s="138"/>
      <c r="O98" s="101"/>
    </row>
    <row r="99" spans="1:15" x14ac:dyDescent="0.25">
      <c r="A99" s="111" t="s">
        <v>49</v>
      </c>
      <c r="B99" s="111">
        <v>22</v>
      </c>
      <c r="C99" s="112" t="s">
        <v>109</v>
      </c>
      <c r="D99" s="40" t="s">
        <v>109</v>
      </c>
      <c r="E99" s="2">
        <v>37066</v>
      </c>
      <c r="F99" s="42">
        <v>376.35</v>
      </c>
      <c r="G99" s="114">
        <f>F99+F100+F101+F102</f>
        <v>1445.05</v>
      </c>
      <c r="H99" s="111"/>
      <c r="I99" s="111" t="s">
        <v>113</v>
      </c>
      <c r="J99" s="111"/>
      <c r="K99" s="111"/>
      <c r="L99" s="111" t="s">
        <v>308</v>
      </c>
      <c r="M99" s="137">
        <v>421</v>
      </c>
      <c r="N99" s="138">
        <v>44727</v>
      </c>
      <c r="O99" s="101">
        <v>46188</v>
      </c>
    </row>
    <row r="100" spans="1:15" x14ac:dyDescent="0.25">
      <c r="A100" s="111"/>
      <c r="B100" s="111"/>
      <c r="C100" s="112"/>
      <c r="D100" s="40" t="s">
        <v>110</v>
      </c>
      <c r="E100" s="2">
        <v>37075</v>
      </c>
      <c r="F100" s="42">
        <v>293.95</v>
      </c>
      <c r="G100" s="114"/>
      <c r="H100" s="111"/>
      <c r="I100" s="111"/>
      <c r="J100" s="111"/>
      <c r="K100" s="111"/>
      <c r="L100" s="111"/>
      <c r="M100" s="137"/>
      <c r="N100" s="138"/>
      <c r="O100" s="101"/>
    </row>
    <row r="101" spans="1:15" x14ac:dyDescent="0.25">
      <c r="A101" s="111"/>
      <c r="B101" s="111"/>
      <c r="C101" s="112"/>
      <c r="D101" s="40" t="s">
        <v>111</v>
      </c>
      <c r="E101" s="2">
        <v>37084</v>
      </c>
      <c r="F101" s="42">
        <v>578.04999999999995</v>
      </c>
      <c r="G101" s="114"/>
      <c r="H101" s="111"/>
      <c r="I101" s="111"/>
      <c r="J101" s="111"/>
      <c r="K101" s="111"/>
      <c r="L101" s="111"/>
      <c r="M101" s="137"/>
      <c r="N101" s="138"/>
      <c r="O101" s="101"/>
    </row>
    <row r="102" spans="1:15" x14ac:dyDescent="0.25">
      <c r="A102" s="111"/>
      <c r="B102" s="111"/>
      <c r="C102" s="112"/>
      <c r="D102" s="40" t="s">
        <v>112</v>
      </c>
      <c r="E102" s="2">
        <v>37093</v>
      </c>
      <c r="F102" s="42">
        <v>196.7</v>
      </c>
      <c r="G102" s="114"/>
      <c r="H102" s="102"/>
      <c r="I102" s="102"/>
      <c r="J102" s="102"/>
      <c r="K102" s="102"/>
      <c r="L102" s="102"/>
      <c r="M102" s="104"/>
      <c r="N102" s="79"/>
      <c r="O102" s="101"/>
    </row>
    <row r="103" spans="1:15" ht="26.25" customHeight="1" x14ac:dyDescent="0.25">
      <c r="A103" s="10" t="s">
        <v>49</v>
      </c>
      <c r="B103" s="6">
        <v>23</v>
      </c>
      <c r="C103" s="39" t="s">
        <v>115</v>
      </c>
      <c r="D103" s="40" t="s">
        <v>115</v>
      </c>
      <c r="E103" s="2">
        <v>37020</v>
      </c>
      <c r="F103" s="50">
        <v>621.15</v>
      </c>
      <c r="G103" s="58">
        <f>F103</f>
        <v>621.15</v>
      </c>
      <c r="H103" s="22"/>
      <c r="I103" s="22" t="s">
        <v>116</v>
      </c>
      <c r="J103" s="22"/>
      <c r="K103" s="22"/>
      <c r="L103" s="22" t="s">
        <v>117</v>
      </c>
      <c r="M103" s="22">
        <v>434</v>
      </c>
      <c r="N103" s="32">
        <v>44764</v>
      </c>
      <c r="O103" s="32">
        <v>46235</v>
      </c>
    </row>
    <row r="104" spans="1:15" ht="15.75" customHeight="1" x14ac:dyDescent="0.25">
      <c r="A104" s="129" t="s">
        <v>49</v>
      </c>
      <c r="B104" s="129">
        <v>24</v>
      </c>
      <c r="C104" s="112" t="s">
        <v>403</v>
      </c>
      <c r="D104" s="51" t="s">
        <v>403</v>
      </c>
      <c r="E104" s="27">
        <v>36701</v>
      </c>
      <c r="F104" s="41">
        <v>712.3</v>
      </c>
      <c r="G104" s="114">
        <f>F104+F105+F106</f>
        <v>1018.0999999999999</v>
      </c>
      <c r="H104" s="131"/>
      <c r="I104" s="134" t="s">
        <v>401</v>
      </c>
      <c r="J104" s="131"/>
      <c r="K104" s="131"/>
      <c r="L104" s="134" t="s">
        <v>402</v>
      </c>
      <c r="M104" s="104">
        <v>134</v>
      </c>
      <c r="N104" s="79">
        <v>44970</v>
      </c>
      <c r="O104" s="79">
        <v>46447</v>
      </c>
    </row>
    <row r="105" spans="1:15" ht="18" customHeight="1" x14ac:dyDescent="0.25">
      <c r="A105" s="129"/>
      <c r="B105" s="129"/>
      <c r="C105" s="112"/>
      <c r="D105" s="51" t="s">
        <v>404</v>
      </c>
      <c r="E105" s="27">
        <v>36710</v>
      </c>
      <c r="F105" s="41">
        <v>181.5</v>
      </c>
      <c r="G105" s="130"/>
      <c r="H105" s="132"/>
      <c r="I105" s="135"/>
      <c r="J105" s="132"/>
      <c r="K105" s="132"/>
      <c r="L105" s="135"/>
      <c r="M105" s="197"/>
      <c r="N105" s="80"/>
      <c r="O105" s="80"/>
    </row>
    <row r="106" spans="1:15" ht="19.5" customHeight="1" x14ac:dyDescent="0.25">
      <c r="A106" s="129"/>
      <c r="B106" s="129"/>
      <c r="C106" s="112"/>
      <c r="D106" s="51" t="s">
        <v>405</v>
      </c>
      <c r="E106" s="27">
        <v>36738</v>
      </c>
      <c r="F106" s="41">
        <v>124.3</v>
      </c>
      <c r="G106" s="130"/>
      <c r="H106" s="133"/>
      <c r="I106" s="136"/>
      <c r="J106" s="133"/>
      <c r="K106" s="133"/>
      <c r="L106" s="136"/>
      <c r="M106" s="198"/>
      <c r="N106" s="81"/>
      <c r="O106" s="81"/>
    </row>
    <row r="107" spans="1:15" ht="19.5" customHeight="1" x14ac:dyDescent="0.25">
      <c r="A107" s="110" t="s">
        <v>49</v>
      </c>
      <c r="B107" s="111">
        <v>25</v>
      </c>
      <c r="C107" s="112" t="s">
        <v>420</v>
      </c>
      <c r="D107" s="51" t="s">
        <v>421</v>
      </c>
      <c r="E107" s="27">
        <v>37128</v>
      </c>
      <c r="F107" s="42">
        <v>48.5</v>
      </c>
      <c r="G107" s="114">
        <f>F107+F108+F109+F110+F111</f>
        <v>1142.6500000000001</v>
      </c>
      <c r="H107" s="82"/>
      <c r="I107" s="85" t="s">
        <v>425</v>
      </c>
      <c r="J107" s="82"/>
      <c r="K107" s="82"/>
      <c r="L107" s="85" t="s">
        <v>31</v>
      </c>
      <c r="M107" s="85">
        <v>317</v>
      </c>
      <c r="N107" s="85" t="s">
        <v>419</v>
      </c>
      <c r="O107" s="89">
        <v>45139</v>
      </c>
    </row>
    <row r="108" spans="1:15" ht="19.5" customHeight="1" x14ac:dyDescent="0.25">
      <c r="A108" s="97"/>
      <c r="B108" s="111"/>
      <c r="C108" s="112"/>
      <c r="D108" s="40" t="s">
        <v>422</v>
      </c>
      <c r="E108" s="2">
        <v>37164</v>
      </c>
      <c r="F108" s="42">
        <v>344.45</v>
      </c>
      <c r="G108" s="114"/>
      <c r="H108" s="115"/>
      <c r="I108" s="86"/>
      <c r="J108" s="115"/>
      <c r="K108" s="115"/>
      <c r="L108" s="86"/>
      <c r="M108" s="86"/>
      <c r="N108" s="86"/>
      <c r="O108" s="86"/>
    </row>
    <row r="109" spans="1:15" ht="19.5" customHeight="1" x14ac:dyDescent="0.25">
      <c r="A109" s="97"/>
      <c r="B109" s="111"/>
      <c r="C109" s="112"/>
      <c r="D109" s="40" t="s">
        <v>423</v>
      </c>
      <c r="E109" s="2">
        <v>37137</v>
      </c>
      <c r="F109" s="42">
        <v>189.85</v>
      </c>
      <c r="G109" s="114"/>
      <c r="H109" s="115"/>
      <c r="I109" s="86"/>
      <c r="J109" s="115"/>
      <c r="K109" s="115"/>
      <c r="L109" s="86"/>
      <c r="M109" s="86"/>
      <c r="N109" s="86"/>
      <c r="O109" s="86"/>
    </row>
    <row r="110" spans="1:15" ht="19.5" customHeight="1" x14ac:dyDescent="0.25">
      <c r="A110" s="97"/>
      <c r="B110" s="111"/>
      <c r="C110" s="112"/>
      <c r="D110" s="40" t="s">
        <v>420</v>
      </c>
      <c r="E110" s="2">
        <v>37119</v>
      </c>
      <c r="F110" s="42">
        <v>300.2</v>
      </c>
      <c r="G110" s="114"/>
      <c r="H110" s="115"/>
      <c r="I110" s="86"/>
      <c r="J110" s="115"/>
      <c r="K110" s="115"/>
      <c r="L110" s="86"/>
      <c r="M110" s="86"/>
      <c r="N110" s="86"/>
      <c r="O110" s="86"/>
    </row>
    <row r="111" spans="1:15" ht="19.5" customHeight="1" x14ac:dyDescent="0.25">
      <c r="A111" s="98"/>
      <c r="B111" s="102"/>
      <c r="C111" s="113"/>
      <c r="D111" s="40" t="s">
        <v>424</v>
      </c>
      <c r="E111" s="2">
        <v>37155</v>
      </c>
      <c r="F111" s="42">
        <v>259.64999999999998</v>
      </c>
      <c r="G111" s="114"/>
      <c r="H111" s="116"/>
      <c r="I111" s="87"/>
      <c r="J111" s="116"/>
      <c r="K111" s="116"/>
      <c r="L111" s="87"/>
      <c r="M111" s="87"/>
      <c r="N111" s="87"/>
      <c r="O111" s="87"/>
    </row>
    <row r="112" spans="1:15" ht="15.75" customHeight="1" x14ac:dyDescent="0.25">
      <c r="A112" s="111" t="s">
        <v>49</v>
      </c>
      <c r="B112" s="111">
        <v>26</v>
      </c>
      <c r="C112" s="112" t="s">
        <v>118</v>
      </c>
      <c r="D112" s="40" t="s">
        <v>119</v>
      </c>
      <c r="E112" s="2">
        <v>36024</v>
      </c>
      <c r="F112" s="42">
        <v>56.6</v>
      </c>
      <c r="G112" s="114">
        <f>F112+F113+F114+F115</f>
        <v>801.65</v>
      </c>
      <c r="H112" s="155"/>
      <c r="I112" s="78" t="s">
        <v>135</v>
      </c>
      <c r="J112" s="155"/>
      <c r="K112" s="155"/>
      <c r="L112" s="78" t="s">
        <v>131</v>
      </c>
      <c r="M112" s="137">
        <v>392</v>
      </c>
      <c r="N112" s="138">
        <v>44692</v>
      </c>
      <c r="O112" s="138">
        <v>46153</v>
      </c>
    </row>
    <row r="113" spans="1:15" ht="15.75" customHeight="1" x14ac:dyDescent="0.25">
      <c r="A113" s="111"/>
      <c r="B113" s="111"/>
      <c r="C113" s="112"/>
      <c r="D113" s="40" t="s">
        <v>118</v>
      </c>
      <c r="E113" s="2">
        <v>36015</v>
      </c>
      <c r="F113" s="42">
        <v>576.54999999999995</v>
      </c>
      <c r="G113" s="114"/>
      <c r="H113" s="155"/>
      <c r="I113" s="78"/>
      <c r="J113" s="155"/>
      <c r="K113" s="155"/>
      <c r="L113" s="78"/>
      <c r="M113" s="137"/>
      <c r="N113" s="138"/>
      <c r="O113" s="138"/>
    </row>
    <row r="114" spans="1:15" ht="15.75" customHeight="1" x14ac:dyDescent="0.25">
      <c r="A114" s="111"/>
      <c r="B114" s="111"/>
      <c r="C114" s="112"/>
      <c r="D114" s="40" t="s">
        <v>120</v>
      </c>
      <c r="E114" s="2">
        <v>36033</v>
      </c>
      <c r="F114" s="42">
        <v>68.7</v>
      </c>
      <c r="G114" s="114"/>
      <c r="H114" s="155"/>
      <c r="I114" s="78"/>
      <c r="J114" s="155"/>
      <c r="K114" s="155"/>
      <c r="L114" s="78"/>
      <c r="M114" s="137"/>
      <c r="N114" s="138"/>
      <c r="O114" s="138"/>
    </row>
    <row r="115" spans="1:15" ht="15.75" customHeight="1" x14ac:dyDescent="0.25">
      <c r="A115" s="111"/>
      <c r="B115" s="111"/>
      <c r="C115" s="112"/>
      <c r="D115" s="40" t="s">
        <v>121</v>
      </c>
      <c r="E115" s="2">
        <v>36042</v>
      </c>
      <c r="F115" s="42">
        <v>99.8</v>
      </c>
      <c r="G115" s="114"/>
      <c r="H115" s="155"/>
      <c r="I115" s="78"/>
      <c r="J115" s="155"/>
      <c r="K115" s="155"/>
      <c r="L115" s="78"/>
      <c r="M115" s="137"/>
      <c r="N115" s="138"/>
      <c r="O115" s="138"/>
    </row>
    <row r="116" spans="1:15" ht="15.75" customHeight="1" x14ac:dyDescent="0.25">
      <c r="A116" s="111" t="s">
        <v>49</v>
      </c>
      <c r="B116" s="111">
        <v>27</v>
      </c>
      <c r="C116" s="112" t="s">
        <v>122</v>
      </c>
      <c r="D116" s="40" t="s">
        <v>122</v>
      </c>
      <c r="E116" s="2">
        <v>37182</v>
      </c>
      <c r="F116" s="42">
        <v>1116.55</v>
      </c>
      <c r="G116" s="114">
        <f>F116+F117+F118</f>
        <v>1731.6999999999998</v>
      </c>
      <c r="H116" s="78" t="s">
        <v>134</v>
      </c>
      <c r="I116" s="78"/>
      <c r="J116" s="155"/>
      <c r="K116" s="155"/>
      <c r="L116" s="155" t="s">
        <v>132</v>
      </c>
      <c r="M116" s="137">
        <v>403</v>
      </c>
      <c r="N116" s="138">
        <v>44692</v>
      </c>
      <c r="O116" s="138">
        <v>46153</v>
      </c>
    </row>
    <row r="117" spans="1:15" ht="15.75" customHeight="1" x14ac:dyDescent="0.25">
      <c r="A117" s="111"/>
      <c r="B117" s="111"/>
      <c r="C117" s="112"/>
      <c r="D117" s="40" t="s">
        <v>123</v>
      </c>
      <c r="E117" s="2">
        <v>37191</v>
      </c>
      <c r="F117" s="42">
        <v>568.29999999999995</v>
      </c>
      <c r="G117" s="114"/>
      <c r="H117" s="78"/>
      <c r="I117" s="78"/>
      <c r="J117" s="155"/>
      <c r="K117" s="155"/>
      <c r="L117" s="155"/>
      <c r="M117" s="137"/>
      <c r="N117" s="138"/>
      <c r="O117" s="138"/>
    </row>
    <row r="118" spans="1:15" ht="15.75" customHeight="1" x14ac:dyDescent="0.25">
      <c r="A118" s="111"/>
      <c r="B118" s="111"/>
      <c r="C118" s="112"/>
      <c r="D118" s="40" t="s">
        <v>124</v>
      </c>
      <c r="E118" s="2">
        <v>37208</v>
      </c>
      <c r="F118" s="42">
        <v>46.85</v>
      </c>
      <c r="G118" s="114"/>
      <c r="H118" s="78"/>
      <c r="I118" s="78"/>
      <c r="J118" s="155"/>
      <c r="K118" s="155"/>
      <c r="L118" s="155"/>
      <c r="M118" s="137"/>
      <c r="N118" s="138"/>
      <c r="O118" s="138"/>
    </row>
    <row r="119" spans="1:15" ht="15.75" customHeight="1" x14ac:dyDescent="0.25">
      <c r="A119" s="111" t="s">
        <v>49</v>
      </c>
      <c r="B119" s="111">
        <v>28</v>
      </c>
      <c r="C119" s="112" t="s">
        <v>125</v>
      </c>
      <c r="D119" s="40" t="s">
        <v>126</v>
      </c>
      <c r="E119" s="2">
        <v>37235</v>
      </c>
      <c r="F119" s="42">
        <v>195.7</v>
      </c>
      <c r="G119" s="114">
        <f>F119+F120+F121+F122+F123+F124</f>
        <v>1675.4499999999998</v>
      </c>
      <c r="H119" s="155"/>
      <c r="I119" s="78" t="s">
        <v>133</v>
      </c>
      <c r="J119" s="155"/>
      <c r="K119" s="155"/>
      <c r="L119" s="78" t="s">
        <v>31</v>
      </c>
      <c r="M119" s="137">
        <v>394</v>
      </c>
      <c r="N119" s="138">
        <v>44692</v>
      </c>
      <c r="O119" s="138">
        <v>46153</v>
      </c>
    </row>
    <row r="120" spans="1:15" ht="15.75" customHeight="1" x14ac:dyDescent="0.25">
      <c r="A120" s="111"/>
      <c r="B120" s="111"/>
      <c r="C120" s="112"/>
      <c r="D120" s="40" t="s">
        <v>127</v>
      </c>
      <c r="E120" s="2">
        <v>37244</v>
      </c>
      <c r="F120" s="42">
        <v>160.80000000000001</v>
      </c>
      <c r="G120" s="114"/>
      <c r="H120" s="155"/>
      <c r="I120" s="78"/>
      <c r="J120" s="155"/>
      <c r="K120" s="155"/>
      <c r="L120" s="78"/>
      <c r="M120" s="137"/>
      <c r="N120" s="138"/>
      <c r="O120" s="138"/>
    </row>
    <row r="121" spans="1:15" ht="15.75" customHeight="1" x14ac:dyDescent="0.25">
      <c r="A121" s="111"/>
      <c r="B121" s="111"/>
      <c r="C121" s="112"/>
      <c r="D121" s="40" t="s">
        <v>128</v>
      </c>
      <c r="E121" s="2">
        <v>37253</v>
      </c>
      <c r="F121" s="42">
        <v>204.6</v>
      </c>
      <c r="G121" s="114"/>
      <c r="H121" s="155"/>
      <c r="I121" s="78"/>
      <c r="J121" s="155"/>
      <c r="K121" s="155"/>
      <c r="L121" s="78"/>
      <c r="M121" s="137"/>
      <c r="N121" s="138"/>
      <c r="O121" s="138"/>
    </row>
    <row r="122" spans="1:15" ht="15.75" customHeight="1" x14ac:dyDescent="0.25">
      <c r="A122" s="111"/>
      <c r="B122" s="111"/>
      <c r="C122" s="112"/>
      <c r="D122" s="40" t="s">
        <v>129</v>
      </c>
      <c r="E122" s="2">
        <v>37262</v>
      </c>
      <c r="F122" s="42">
        <v>339.7</v>
      </c>
      <c r="G122" s="114"/>
      <c r="H122" s="155"/>
      <c r="I122" s="78"/>
      <c r="J122" s="155"/>
      <c r="K122" s="155"/>
      <c r="L122" s="78"/>
      <c r="M122" s="137"/>
      <c r="N122" s="138"/>
      <c r="O122" s="138"/>
    </row>
    <row r="123" spans="1:15" ht="15.75" customHeight="1" x14ac:dyDescent="0.25">
      <c r="A123" s="111"/>
      <c r="B123" s="111"/>
      <c r="C123" s="112"/>
      <c r="D123" s="40" t="s">
        <v>125</v>
      </c>
      <c r="E123" s="2">
        <v>37226</v>
      </c>
      <c r="F123" s="42">
        <v>597.29999999999995</v>
      </c>
      <c r="G123" s="114"/>
      <c r="H123" s="155"/>
      <c r="I123" s="78"/>
      <c r="J123" s="155"/>
      <c r="K123" s="155"/>
      <c r="L123" s="78"/>
      <c r="M123" s="137"/>
      <c r="N123" s="138"/>
      <c r="O123" s="138"/>
    </row>
    <row r="124" spans="1:15" ht="15.75" customHeight="1" x14ac:dyDescent="0.25">
      <c r="A124" s="111"/>
      <c r="B124" s="111"/>
      <c r="C124" s="112"/>
      <c r="D124" s="40" t="s">
        <v>130</v>
      </c>
      <c r="E124" s="2">
        <v>37271</v>
      </c>
      <c r="F124" s="42">
        <v>177.35</v>
      </c>
      <c r="G124" s="114"/>
      <c r="H124" s="155"/>
      <c r="I124" s="78"/>
      <c r="J124" s="155"/>
      <c r="K124" s="155"/>
      <c r="L124" s="78"/>
      <c r="M124" s="137"/>
      <c r="N124" s="138"/>
      <c r="O124" s="138"/>
    </row>
    <row r="125" spans="1:15" x14ac:dyDescent="0.25">
      <c r="A125" s="103" t="s">
        <v>49</v>
      </c>
      <c r="B125" s="103">
        <v>29</v>
      </c>
      <c r="C125" s="103" t="s">
        <v>477</v>
      </c>
      <c r="D125" s="53" t="s">
        <v>478</v>
      </c>
      <c r="E125" s="54">
        <v>37342</v>
      </c>
      <c r="F125" s="65">
        <v>91.95</v>
      </c>
      <c r="G125" s="78">
        <f>F125+F126+F127+F128+F129+F130</f>
        <v>932.45</v>
      </c>
      <c r="H125" s="78"/>
      <c r="I125" s="78" t="s">
        <v>485</v>
      </c>
      <c r="J125" s="78"/>
      <c r="K125" s="78"/>
      <c r="L125" s="78" t="s">
        <v>32</v>
      </c>
      <c r="M125" s="137">
        <v>172</v>
      </c>
      <c r="N125" s="78" t="s">
        <v>474</v>
      </c>
      <c r="O125" s="138">
        <v>46784</v>
      </c>
    </row>
    <row r="126" spans="1:15" x14ac:dyDescent="0.25">
      <c r="A126" s="111"/>
      <c r="B126" s="111"/>
      <c r="C126" s="111"/>
      <c r="D126" s="40" t="s">
        <v>479</v>
      </c>
      <c r="E126" s="2">
        <v>37333</v>
      </c>
      <c r="F126" s="62">
        <v>111.5</v>
      </c>
      <c r="G126" s="78"/>
      <c r="H126" s="78"/>
      <c r="I126" s="78"/>
      <c r="J126" s="78"/>
      <c r="K126" s="78"/>
      <c r="L126" s="78"/>
      <c r="M126" s="137"/>
      <c r="N126" s="78"/>
      <c r="O126" s="138"/>
    </row>
    <row r="127" spans="1:15" x14ac:dyDescent="0.25">
      <c r="A127" s="111"/>
      <c r="B127" s="111"/>
      <c r="C127" s="111"/>
      <c r="D127" s="40" t="s">
        <v>480</v>
      </c>
      <c r="E127" s="2">
        <v>37351</v>
      </c>
      <c r="F127" s="62">
        <v>307.75</v>
      </c>
      <c r="G127" s="78"/>
      <c r="H127" s="78"/>
      <c r="I127" s="78"/>
      <c r="J127" s="78"/>
      <c r="K127" s="78"/>
      <c r="L127" s="78"/>
      <c r="M127" s="137"/>
      <c r="N127" s="78"/>
      <c r="O127" s="138"/>
    </row>
    <row r="128" spans="1:15" x14ac:dyDescent="0.25">
      <c r="A128" s="111"/>
      <c r="B128" s="111"/>
      <c r="C128" s="111"/>
      <c r="D128" s="40" t="s">
        <v>481</v>
      </c>
      <c r="E128" s="2">
        <v>37379</v>
      </c>
      <c r="F128" s="62">
        <v>121.45</v>
      </c>
      <c r="G128" s="78"/>
      <c r="H128" s="78"/>
      <c r="I128" s="78"/>
      <c r="J128" s="78"/>
      <c r="K128" s="78"/>
      <c r="L128" s="78"/>
      <c r="M128" s="137"/>
      <c r="N128" s="78"/>
      <c r="O128" s="138"/>
    </row>
    <row r="129" spans="1:15" x14ac:dyDescent="0.25">
      <c r="A129" s="111"/>
      <c r="B129" s="111"/>
      <c r="C129" s="111"/>
      <c r="D129" s="40" t="s">
        <v>482</v>
      </c>
      <c r="E129" s="2">
        <v>37360</v>
      </c>
      <c r="F129" s="62">
        <v>107.45</v>
      </c>
      <c r="G129" s="78"/>
      <c r="H129" s="78"/>
      <c r="I129" s="78"/>
      <c r="J129" s="78"/>
      <c r="K129" s="78"/>
      <c r="L129" s="78"/>
      <c r="M129" s="137"/>
      <c r="N129" s="78"/>
      <c r="O129" s="138"/>
    </row>
    <row r="130" spans="1:15" x14ac:dyDescent="0.25">
      <c r="A130" s="102"/>
      <c r="B130" s="102"/>
      <c r="C130" s="102"/>
      <c r="D130" s="59" t="s">
        <v>483</v>
      </c>
      <c r="E130" s="28">
        <v>37388</v>
      </c>
      <c r="F130" s="66">
        <v>192.35</v>
      </c>
      <c r="G130" s="134"/>
      <c r="H130" s="78"/>
      <c r="I130" s="78"/>
      <c r="J130" s="78"/>
      <c r="K130" s="78"/>
      <c r="L130" s="78"/>
      <c r="M130" s="137"/>
      <c r="N130" s="78"/>
      <c r="O130" s="138"/>
    </row>
    <row r="131" spans="1:15" x14ac:dyDescent="0.25">
      <c r="A131" s="176" t="s">
        <v>49</v>
      </c>
      <c r="B131" s="111">
        <v>30</v>
      </c>
      <c r="C131" s="111" t="s">
        <v>505</v>
      </c>
      <c r="D131" s="40" t="s">
        <v>506</v>
      </c>
      <c r="E131" s="2">
        <v>38438</v>
      </c>
      <c r="F131" s="42">
        <v>189.35</v>
      </c>
      <c r="G131" s="114">
        <f>F131+F132+F133+F134+F135</f>
        <v>2259.9499999999998</v>
      </c>
      <c r="H131" s="139"/>
      <c r="I131" s="111" t="s">
        <v>485</v>
      </c>
      <c r="J131" s="111"/>
      <c r="K131" s="111"/>
      <c r="L131" s="111" t="s">
        <v>32</v>
      </c>
      <c r="M131" s="111">
        <v>483</v>
      </c>
      <c r="N131" s="138" t="s">
        <v>508</v>
      </c>
      <c r="O131" s="138">
        <v>46966</v>
      </c>
    </row>
    <row r="132" spans="1:15" x14ac:dyDescent="0.25">
      <c r="A132" s="149"/>
      <c r="B132" s="111"/>
      <c r="C132" s="111"/>
      <c r="D132" s="40" t="s">
        <v>505</v>
      </c>
      <c r="E132" s="2">
        <v>37299</v>
      </c>
      <c r="F132" s="42">
        <v>909.55</v>
      </c>
      <c r="G132" s="114"/>
      <c r="H132" s="139"/>
      <c r="I132" s="111"/>
      <c r="J132" s="111"/>
      <c r="K132" s="111"/>
      <c r="L132" s="111"/>
      <c r="M132" s="111"/>
      <c r="N132" s="138"/>
      <c r="O132" s="138"/>
    </row>
    <row r="133" spans="1:15" x14ac:dyDescent="0.25">
      <c r="A133" s="149"/>
      <c r="B133" s="111"/>
      <c r="C133" s="111"/>
      <c r="D133" s="40" t="s">
        <v>29</v>
      </c>
      <c r="E133" s="2">
        <v>38410</v>
      </c>
      <c r="F133" s="42">
        <v>798.9</v>
      </c>
      <c r="G133" s="114"/>
      <c r="H133" s="139"/>
      <c r="I133" s="111"/>
      <c r="J133" s="111"/>
      <c r="K133" s="111"/>
      <c r="L133" s="111"/>
      <c r="M133" s="111"/>
      <c r="N133" s="138"/>
      <c r="O133" s="138"/>
    </row>
    <row r="134" spans="1:15" x14ac:dyDescent="0.25">
      <c r="A134" s="149"/>
      <c r="B134" s="111"/>
      <c r="C134" s="111"/>
      <c r="D134" s="40" t="s">
        <v>30</v>
      </c>
      <c r="E134" s="2">
        <v>37315</v>
      </c>
      <c r="F134" s="48">
        <v>179.4</v>
      </c>
      <c r="G134" s="114"/>
      <c r="H134" s="139"/>
      <c r="I134" s="111"/>
      <c r="J134" s="111"/>
      <c r="K134" s="111"/>
      <c r="L134" s="111"/>
      <c r="M134" s="111"/>
      <c r="N134" s="138"/>
      <c r="O134" s="138"/>
    </row>
    <row r="135" spans="1:15" x14ac:dyDescent="0.25">
      <c r="A135" s="150"/>
      <c r="B135" s="111"/>
      <c r="C135" s="111"/>
      <c r="D135" s="40" t="s">
        <v>507</v>
      </c>
      <c r="E135" s="2">
        <v>38447</v>
      </c>
      <c r="F135" s="42">
        <v>182.75</v>
      </c>
      <c r="G135" s="114"/>
      <c r="H135" s="139"/>
      <c r="I135" s="111"/>
      <c r="J135" s="111"/>
      <c r="K135" s="111"/>
      <c r="L135" s="111"/>
      <c r="M135" s="111"/>
      <c r="N135" s="138"/>
      <c r="O135" s="138"/>
    </row>
    <row r="136" spans="1:15" x14ac:dyDescent="0.25">
      <c r="A136" s="176" t="s">
        <v>49</v>
      </c>
      <c r="B136" s="103">
        <v>31</v>
      </c>
      <c r="C136" s="117" t="s">
        <v>136</v>
      </c>
      <c r="D136" s="53" t="s">
        <v>137</v>
      </c>
      <c r="E136" s="54">
        <v>37413</v>
      </c>
      <c r="F136" s="61">
        <v>139.4</v>
      </c>
      <c r="G136" s="199">
        <f>F136+F137+F138+F139+F140</f>
        <v>1719.2</v>
      </c>
      <c r="H136" s="111"/>
      <c r="I136" s="111" t="s">
        <v>143</v>
      </c>
      <c r="J136" s="111"/>
      <c r="K136" s="111"/>
      <c r="L136" s="111" t="s">
        <v>142</v>
      </c>
      <c r="M136" s="111">
        <v>435</v>
      </c>
      <c r="N136" s="138">
        <v>44764</v>
      </c>
      <c r="O136" s="138">
        <v>46235</v>
      </c>
    </row>
    <row r="137" spans="1:15" x14ac:dyDescent="0.25">
      <c r="A137" s="149"/>
      <c r="B137" s="111"/>
      <c r="C137" s="112"/>
      <c r="D137" s="40" t="s">
        <v>138</v>
      </c>
      <c r="E137" s="2">
        <v>37404</v>
      </c>
      <c r="F137" s="42">
        <v>821.45</v>
      </c>
      <c r="G137" s="114"/>
      <c r="H137" s="111"/>
      <c r="I137" s="111"/>
      <c r="J137" s="111"/>
      <c r="K137" s="111"/>
      <c r="L137" s="111"/>
      <c r="M137" s="111"/>
      <c r="N137" s="138"/>
      <c r="O137" s="138"/>
    </row>
    <row r="138" spans="1:15" x14ac:dyDescent="0.25">
      <c r="A138" s="149"/>
      <c r="B138" s="111"/>
      <c r="C138" s="112"/>
      <c r="D138" s="40" t="s">
        <v>139</v>
      </c>
      <c r="E138" s="2">
        <v>37422</v>
      </c>
      <c r="F138" s="42">
        <v>64.849999999999994</v>
      </c>
      <c r="G138" s="114"/>
      <c r="H138" s="111"/>
      <c r="I138" s="111"/>
      <c r="J138" s="111"/>
      <c r="K138" s="111"/>
      <c r="L138" s="111"/>
      <c r="M138" s="111"/>
      <c r="N138" s="138"/>
      <c r="O138" s="138"/>
    </row>
    <row r="139" spans="1:15" x14ac:dyDescent="0.25">
      <c r="A139" s="149"/>
      <c r="B139" s="111"/>
      <c r="C139" s="112"/>
      <c r="D139" s="40" t="s">
        <v>140</v>
      </c>
      <c r="E139" s="2">
        <v>37431</v>
      </c>
      <c r="F139" s="42">
        <v>432.75</v>
      </c>
      <c r="G139" s="114"/>
      <c r="H139" s="111"/>
      <c r="I139" s="111"/>
      <c r="J139" s="111"/>
      <c r="K139" s="111"/>
      <c r="L139" s="111"/>
      <c r="M139" s="111"/>
      <c r="N139" s="138"/>
      <c r="O139" s="138"/>
    </row>
    <row r="140" spans="1:15" x14ac:dyDescent="0.25">
      <c r="A140" s="150"/>
      <c r="B140" s="111"/>
      <c r="C140" s="112"/>
      <c r="D140" s="40" t="s">
        <v>141</v>
      </c>
      <c r="E140" s="2">
        <v>37440</v>
      </c>
      <c r="F140" s="42">
        <v>260.75</v>
      </c>
      <c r="G140" s="114"/>
      <c r="H140" s="111"/>
      <c r="I140" s="111"/>
      <c r="J140" s="111"/>
      <c r="K140" s="111"/>
      <c r="L140" s="111"/>
      <c r="M140" s="111"/>
      <c r="N140" s="138"/>
      <c r="O140" s="138"/>
    </row>
    <row r="141" spans="1:15" x14ac:dyDescent="0.25">
      <c r="A141" s="152" t="s">
        <v>49</v>
      </c>
      <c r="B141" s="111">
        <v>32</v>
      </c>
      <c r="C141" s="112" t="s">
        <v>144</v>
      </c>
      <c r="D141" s="40" t="s">
        <v>145</v>
      </c>
      <c r="E141" s="2">
        <v>37477</v>
      </c>
      <c r="F141" s="49">
        <v>325.25</v>
      </c>
      <c r="G141" s="114">
        <f>F141+F142+F143+F144+F145+F146+F147+F148</f>
        <v>1789.3</v>
      </c>
      <c r="H141" s="182"/>
      <c r="I141" s="103" t="s">
        <v>152</v>
      </c>
      <c r="J141" s="103"/>
      <c r="K141" s="103"/>
      <c r="L141" s="103" t="s">
        <v>153</v>
      </c>
      <c r="M141" s="105">
        <v>399</v>
      </c>
      <c r="N141" s="106">
        <v>44692</v>
      </c>
      <c r="O141" s="108">
        <v>46153</v>
      </c>
    </row>
    <row r="142" spans="1:15" x14ac:dyDescent="0.25">
      <c r="A142" s="146"/>
      <c r="B142" s="111"/>
      <c r="C142" s="112"/>
      <c r="D142" s="40" t="s">
        <v>146</v>
      </c>
      <c r="E142" s="2">
        <v>37486</v>
      </c>
      <c r="F142" s="49">
        <v>253.2</v>
      </c>
      <c r="G142" s="114"/>
      <c r="H142" s="139"/>
      <c r="I142" s="111"/>
      <c r="J142" s="111"/>
      <c r="K142" s="111"/>
      <c r="L142" s="111"/>
      <c r="M142" s="137"/>
      <c r="N142" s="138"/>
      <c r="O142" s="101"/>
    </row>
    <row r="143" spans="1:15" x14ac:dyDescent="0.25">
      <c r="A143" s="146"/>
      <c r="B143" s="111"/>
      <c r="C143" s="112"/>
      <c r="D143" s="40" t="s">
        <v>144</v>
      </c>
      <c r="E143" s="2">
        <v>37468</v>
      </c>
      <c r="F143" s="49">
        <v>225.65</v>
      </c>
      <c r="G143" s="114"/>
      <c r="H143" s="139"/>
      <c r="I143" s="111"/>
      <c r="J143" s="111"/>
      <c r="K143" s="111"/>
      <c r="L143" s="111"/>
      <c r="M143" s="137"/>
      <c r="N143" s="138"/>
      <c r="O143" s="101"/>
    </row>
    <row r="144" spans="1:15" x14ac:dyDescent="0.25">
      <c r="A144" s="146"/>
      <c r="B144" s="111"/>
      <c r="C144" s="112"/>
      <c r="D144" s="40" t="s">
        <v>147</v>
      </c>
      <c r="E144" s="2">
        <v>37495</v>
      </c>
      <c r="F144" s="48">
        <v>0</v>
      </c>
      <c r="G144" s="114"/>
      <c r="H144" s="139"/>
      <c r="I144" s="111"/>
      <c r="J144" s="111"/>
      <c r="K144" s="111"/>
      <c r="L144" s="111"/>
      <c r="M144" s="137"/>
      <c r="N144" s="138"/>
      <c r="O144" s="101"/>
    </row>
    <row r="145" spans="1:15" x14ac:dyDescent="0.25">
      <c r="A145" s="146"/>
      <c r="B145" s="111"/>
      <c r="C145" s="112"/>
      <c r="D145" s="40" t="s">
        <v>148</v>
      </c>
      <c r="E145" s="2">
        <v>37501</v>
      </c>
      <c r="F145" s="49">
        <v>213.9</v>
      </c>
      <c r="G145" s="114"/>
      <c r="H145" s="139"/>
      <c r="I145" s="111"/>
      <c r="J145" s="111"/>
      <c r="K145" s="111"/>
      <c r="L145" s="111"/>
      <c r="M145" s="137"/>
      <c r="N145" s="138"/>
      <c r="O145" s="101"/>
    </row>
    <row r="146" spans="1:15" x14ac:dyDescent="0.25">
      <c r="A146" s="146"/>
      <c r="B146" s="111"/>
      <c r="C146" s="112"/>
      <c r="D146" s="40" t="s">
        <v>149</v>
      </c>
      <c r="E146" s="2">
        <v>37510</v>
      </c>
      <c r="F146" s="49">
        <v>535.6</v>
      </c>
      <c r="G146" s="114"/>
      <c r="H146" s="139"/>
      <c r="I146" s="111"/>
      <c r="J146" s="111"/>
      <c r="K146" s="111"/>
      <c r="L146" s="111"/>
      <c r="M146" s="137"/>
      <c r="N146" s="138"/>
      <c r="O146" s="101"/>
    </row>
    <row r="147" spans="1:15" x14ac:dyDescent="0.25">
      <c r="A147" s="146"/>
      <c r="B147" s="111"/>
      <c r="C147" s="112"/>
      <c r="D147" s="40" t="s">
        <v>150</v>
      </c>
      <c r="E147" s="2">
        <v>37538</v>
      </c>
      <c r="F147" s="49">
        <v>230.8</v>
      </c>
      <c r="G147" s="114"/>
      <c r="H147" s="139"/>
      <c r="I147" s="111"/>
      <c r="J147" s="111"/>
      <c r="K147" s="111"/>
      <c r="L147" s="111"/>
      <c r="M147" s="137"/>
      <c r="N147" s="138"/>
      <c r="O147" s="101"/>
    </row>
    <row r="148" spans="1:15" x14ac:dyDescent="0.25">
      <c r="A148" s="146"/>
      <c r="B148" s="111"/>
      <c r="C148" s="112"/>
      <c r="D148" s="40" t="s">
        <v>151</v>
      </c>
      <c r="E148" s="2">
        <v>37529</v>
      </c>
      <c r="F148" s="49">
        <v>4.9000000000000004</v>
      </c>
      <c r="G148" s="114"/>
      <c r="H148" s="139"/>
      <c r="I148" s="111"/>
      <c r="J148" s="111"/>
      <c r="K148" s="111"/>
      <c r="L148" s="111"/>
      <c r="M148" s="137"/>
      <c r="N148" s="138"/>
      <c r="O148" s="101"/>
    </row>
    <row r="149" spans="1:15" x14ac:dyDescent="0.25">
      <c r="A149" s="110" t="s">
        <v>49</v>
      </c>
      <c r="B149" s="110">
        <v>33</v>
      </c>
      <c r="C149" s="112" t="s">
        <v>311</v>
      </c>
      <c r="D149" s="40" t="s">
        <v>312</v>
      </c>
      <c r="E149" s="2">
        <v>37636</v>
      </c>
      <c r="F149" s="42">
        <v>221.05</v>
      </c>
      <c r="G149" s="114">
        <f>F149+F150+F151+F152+F153</f>
        <v>1472.8000000000002</v>
      </c>
      <c r="H149" s="155"/>
      <c r="I149" s="78" t="s">
        <v>316</v>
      </c>
      <c r="J149" s="78"/>
      <c r="K149" s="78"/>
      <c r="L149" s="78" t="s">
        <v>317</v>
      </c>
      <c r="M149" s="137">
        <v>527</v>
      </c>
      <c r="N149" s="78" t="s">
        <v>330</v>
      </c>
      <c r="O149" s="138">
        <v>46327</v>
      </c>
    </row>
    <row r="150" spans="1:15" x14ac:dyDescent="0.25">
      <c r="A150" s="119"/>
      <c r="B150" s="119"/>
      <c r="C150" s="112"/>
      <c r="D150" s="40" t="s">
        <v>311</v>
      </c>
      <c r="E150" s="2">
        <v>37627</v>
      </c>
      <c r="F150" s="42">
        <v>600.70000000000005</v>
      </c>
      <c r="G150" s="114"/>
      <c r="H150" s="155"/>
      <c r="I150" s="78"/>
      <c r="J150" s="78"/>
      <c r="K150" s="78"/>
      <c r="L150" s="78"/>
      <c r="M150" s="137"/>
      <c r="N150" s="78"/>
      <c r="O150" s="138"/>
    </row>
    <row r="151" spans="1:15" x14ac:dyDescent="0.25">
      <c r="A151" s="119"/>
      <c r="B151" s="119"/>
      <c r="C151" s="112"/>
      <c r="D151" s="40" t="s">
        <v>313</v>
      </c>
      <c r="E151" s="2">
        <v>37645</v>
      </c>
      <c r="F151" s="42">
        <v>249.15</v>
      </c>
      <c r="G151" s="114"/>
      <c r="H151" s="155"/>
      <c r="I151" s="78"/>
      <c r="J151" s="78"/>
      <c r="K151" s="78"/>
      <c r="L151" s="78"/>
      <c r="M151" s="137"/>
      <c r="N151" s="78"/>
      <c r="O151" s="138"/>
    </row>
    <row r="152" spans="1:15" x14ac:dyDescent="0.25">
      <c r="A152" s="119"/>
      <c r="B152" s="119"/>
      <c r="C152" s="112"/>
      <c r="D152" s="40" t="s">
        <v>314</v>
      </c>
      <c r="E152" s="2">
        <v>37654</v>
      </c>
      <c r="F152" s="42">
        <v>334.75</v>
      </c>
      <c r="G152" s="114"/>
      <c r="H152" s="155"/>
      <c r="I152" s="78"/>
      <c r="J152" s="78"/>
      <c r="K152" s="78"/>
      <c r="L152" s="78"/>
      <c r="M152" s="137"/>
      <c r="N152" s="78"/>
      <c r="O152" s="138"/>
    </row>
    <row r="153" spans="1:15" x14ac:dyDescent="0.25">
      <c r="A153" s="120"/>
      <c r="B153" s="120"/>
      <c r="C153" s="112"/>
      <c r="D153" s="40" t="s">
        <v>315</v>
      </c>
      <c r="E153" s="2">
        <v>37663</v>
      </c>
      <c r="F153" s="42">
        <v>67.150000000000006</v>
      </c>
      <c r="G153" s="114"/>
      <c r="H153" s="155"/>
      <c r="I153" s="78"/>
      <c r="J153" s="78"/>
      <c r="K153" s="78"/>
      <c r="L153" s="78"/>
      <c r="M153" s="137"/>
      <c r="N153" s="78"/>
      <c r="O153" s="138"/>
    </row>
    <row r="154" spans="1:15" x14ac:dyDescent="0.25">
      <c r="A154" s="111" t="s">
        <v>49</v>
      </c>
      <c r="B154" s="111">
        <v>34</v>
      </c>
      <c r="C154" s="112" t="s">
        <v>426</v>
      </c>
      <c r="D154" s="40" t="s">
        <v>427</v>
      </c>
      <c r="E154" s="2">
        <v>37565</v>
      </c>
      <c r="F154" s="42">
        <v>303.85000000000002</v>
      </c>
      <c r="G154" s="114">
        <f>F154+F155+F156+F157+F158+F159</f>
        <v>1919.15</v>
      </c>
      <c r="H154" s="131"/>
      <c r="I154" s="131" t="s">
        <v>392</v>
      </c>
      <c r="J154" s="131"/>
      <c r="K154" s="131"/>
      <c r="L154" s="131" t="s">
        <v>432</v>
      </c>
      <c r="M154" s="104">
        <v>324</v>
      </c>
      <c r="N154" s="134" t="s">
        <v>443</v>
      </c>
      <c r="O154" s="79">
        <v>46631</v>
      </c>
    </row>
    <row r="155" spans="1:15" x14ac:dyDescent="0.25">
      <c r="A155" s="111"/>
      <c r="B155" s="111"/>
      <c r="C155" s="112"/>
      <c r="D155" s="40" t="s">
        <v>428</v>
      </c>
      <c r="E155" s="2">
        <v>37574</v>
      </c>
      <c r="F155" s="42">
        <v>112.65</v>
      </c>
      <c r="G155" s="114"/>
      <c r="H155" s="115"/>
      <c r="I155" s="115"/>
      <c r="J155" s="115"/>
      <c r="K155" s="115"/>
      <c r="L155" s="115"/>
      <c r="M155" s="140"/>
      <c r="N155" s="97"/>
      <c r="O155" s="142"/>
    </row>
    <row r="156" spans="1:15" x14ac:dyDescent="0.25">
      <c r="A156" s="111"/>
      <c r="B156" s="111"/>
      <c r="C156" s="112"/>
      <c r="D156" s="40" t="s">
        <v>429</v>
      </c>
      <c r="E156" s="2">
        <v>37583</v>
      </c>
      <c r="F156" s="42">
        <v>238.35</v>
      </c>
      <c r="G156" s="114"/>
      <c r="H156" s="115"/>
      <c r="I156" s="115"/>
      <c r="J156" s="115"/>
      <c r="K156" s="115"/>
      <c r="L156" s="115"/>
      <c r="M156" s="140"/>
      <c r="N156" s="97"/>
      <c r="O156" s="142"/>
    </row>
    <row r="157" spans="1:15" x14ac:dyDescent="0.25">
      <c r="A157" s="111"/>
      <c r="B157" s="111"/>
      <c r="C157" s="112"/>
      <c r="D157" s="40" t="s">
        <v>426</v>
      </c>
      <c r="E157" s="2">
        <v>37556</v>
      </c>
      <c r="F157" s="42">
        <v>885.85</v>
      </c>
      <c r="G157" s="114"/>
      <c r="H157" s="115"/>
      <c r="I157" s="115"/>
      <c r="J157" s="115"/>
      <c r="K157" s="115"/>
      <c r="L157" s="115"/>
      <c r="M157" s="140"/>
      <c r="N157" s="97"/>
      <c r="O157" s="142"/>
    </row>
    <row r="158" spans="1:15" x14ac:dyDescent="0.25">
      <c r="A158" s="111"/>
      <c r="B158" s="111"/>
      <c r="C158" s="112"/>
      <c r="D158" s="40" t="s">
        <v>430</v>
      </c>
      <c r="E158" s="2">
        <v>37592</v>
      </c>
      <c r="F158" s="42">
        <v>67.400000000000006</v>
      </c>
      <c r="G158" s="114"/>
      <c r="H158" s="115"/>
      <c r="I158" s="115"/>
      <c r="J158" s="115"/>
      <c r="K158" s="115"/>
      <c r="L158" s="115"/>
      <c r="M158" s="140"/>
      <c r="N158" s="97"/>
      <c r="O158" s="142"/>
    </row>
    <row r="159" spans="1:15" x14ac:dyDescent="0.25">
      <c r="A159" s="111"/>
      <c r="B159" s="111"/>
      <c r="C159" s="112"/>
      <c r="D159" s="40" t="s">
        <v>431</v>
      </c>
      <c r="E159" s="2">
        <v>37609</v>
      </c>
      <c r="F159" s="42">
        <v>311.05</v>
      </c>
      <c r="G159" s="114"/>
      <c r="H159" s="116"/>
      <c r="I159" s="116"/>
      <c r="J159" s="116"/>
      <c r="K159" s="116"/>
      <c r="L159" s="116"/>
      <c r="M159" s="141"/>
      <c r="N159" s="98"/>
      <c r="O159" s="143"/>
    </row>
    <row r="160" spans="1:15" x14ac:dyDescent="0.25">
      <c r="A160" s="148" t="s">
        <v>49</v>
      </c>
      <c r="B160" s="103">
        <v>35</v>
      </c>
      <c r="C160" s="117" t="s">
        <v>154</v>
      </c>
      <c r="D160" s="40" t="s">
        <v>155</v>
      </c>
      <c r="E160" s="2">
        <v>37690</v>
      </c>
      <c r="F160" s="42">
        <v>81.8</v>
      </c>
      <c r="G160" s="114">
        <f>F160+F161+F162+F163+F164</f>
        <v>770.25</v>
      </c>
      <c r="H160" s="139"/>
      <c r="I160" s="111" t="s">
        <v>167</v>
      </c>
      <c r="J160" s="111"/>
      <c r="K160" s="111"/>
      <c r="L160" s="111" t="s">
        <v>171</v>
      </c>
      <c r="M160" s="111">
        <v>397</v>
      </c>
      <c r="N160" s="138">
        <v>44692</v>
      </c>
      <c r="O160" s="138">
        <v>46153</v>
      </c>
    </row>
    <row r="161" spans="1:15" x14ac:dyDescent="0.25">
      <c r="A161" s="149"/>
      <c r="B161" s="111"/>
      <c r="C161" s="144"/>
      <c r="D161" s="40" t="s">
        <v>156</v>
      </c>
      <c r="E161" s="2">
        <v>37707</v>
      </c>
      <c r="F161" s="42">
        <v>216.65</v>
      </c>
      <c r="G161" s="128"/>
      <c r="H161" s="139"/>
      <c r="I161" s="111"/>
      <c r="J161" s="111"/>
      <c r="K161" s="111"/>
      <c r="L161" s="111"/>
      <c r="M161" s="111"/>
      <c r="N161" s="138"/>
      <c r="O161" s="138"/>
    </row>
    <row r="162" spans="1:15" x14ac:dyDescent="0.25">
      <c r="A162" s="149"/>
      <c r="B162" s="111"/>
      <c r="C162" s="144"/>
      <c r="D162" s="40" t="s">
        <v>157</v>
      </c>
      <c r="E162" s="2">
        <v>37716</v>
      </c>
      <c r="F162" s="42">
        <v>270.35000000000002</v>
      </c>
      <c r="G162" s="128"/>
      <c r="H162" s="139"/>
      <c r="I162" s="111"/>
      <c r="J162" s="111"/>
      <c r="K162" s="111"/>
      <c r="L162" s="111"/>
      <c r="M162" s="111"/>
      <c r="N162" s="138"/>
      <c r="O162" s="138"/>
    </row>
    <row r="163" spans="1:15" x14ac:dyDescent="0.25">
      <c r="A163" s="149"/>
      <c r="B163" s="111"/>
      <c r="C163" s="144"/>
      <c r="D163" s="40" t="s">
        <v>158</v>
      </c>
      <c r="E163" s="2">
        <v>37681</v>
      </c>
      <c r="F163" s="42">
        <v>163.85</v>
      </c>
      <c r="G163" s="128"/>
      <c r="H163" s="139"/>
      <c r="I163" s="111"/>
      <c r="J163" s="111"/>
      <c r="K163" s="111"/>
      <c r="L163" s="111"/>
      <c r="M163" s="111"/>
      <c r="N163" s="138"/>
      <c r="O163" s="138"/>
    </row>
    <row r="164" spans="1:15" x14ac:dyDescent="0.25">
      <c r="A164" s="150"/>
      <c r="B164" s="111"/>
      <c r="C164" s="144"/>
      <c r="D164" s="40" t="s">
        <v>159</v>
      </c>
      <c r="E164" s="2">
        <v>37725</v>
      </c>
      <c r="F164" s="42">
        <v>37.6</v>
      </c>
      <c r="G164" s="128"/>
      <c r="H164" s="139"/>
      <c r="I164" s="111"/>
      <c r="J164" s="111"/>
      <c r="K164" s="111"/>
      <c r="L164" s="111"/>
      <c r="M164" s="111"/>
      <c r="N164" s="138"/>
      <c r="O164" s="138"/>
    </row>
    <row r="165" spans="1:15" x14ac:dyDescent="0.25">
      <c r="A165" s="146" t="s">
        <v>49</v>
      </c>
      <c r="B165" s="111">
        <v>36</v>
      </c>
      <c r="C165" s="112" t="s">
        <v>160</v>
      </c>
      <c r="D165" s="40" t="s">
        <v>96</v>
      </c>
      <c r="E165" s="2">
        <v>37752</v>
      </c>
      <c r="F165" s="42">
        <v>162.94999999999999</v>
      </c>
      <c r="G165" s="128">
        <f>F165+F166+F167</f>
        <v>1121.9000000000001</v>
      </c>
      <c r="H165" s="139" t="s">
        <v>168</v>
      </c>
      <c r="I165" s="111"/>
      <c r="J165" s="111"/>
      <c r="K165" s="111"/>
      <c r="L165" s="111" t="s">
        <v>172</v>
      </c>
      <c r="M165" s="137">
        <v>401</v>
      </c>
      <c r="N165" s="138">
        <v>44692</v>
      </c>
      <c r="O165" s="101">
        <v>46153</v>
      </c>
    </row>
    <row r="166" spans="1:15" x14ac:dyDescent="0.25">
      <c r="A166" s="146"/>
      <c r="B166" s="111"/>
      <c r="C166" s="112"/>
      <c r="D166" s="40" t="s">
        <v>160</v>
      </c>
      <c r="E166" s="2">
        <v>37743</v>
      </c>
      <c r="F166" s="42">
        <v>455</v>
      </c>
      <c r="G166" s="128"/>
      <c r="H166" s="139"/>
      <c r="I166" s="111"/>
      <c r="J166" s="111"/>
      <c r="K166" s="111"/>
      <c r="L166" s="111"/>
      <c r="M166" s="137"/>
      <c r="N166" s="138"/>
      <c r="O166" s="101"/>
    </row>
    <row r="167" spans="1:15" x14ac:dyDescent="0.25">
      <c r="A167" s="146"/>
      <c r="B167" s="111"/>
      <c r="C167" s="112"/>
      <c r="D167" s="40" t="s">
        <v>33</v>
      </c>
      <c r="E167" s="2">
        <v>37761</v>
      </c>
      <c r="F167" s="42">
        <v>503.95</v>
      </c>
      <c r="G167" s="128"/>
      <c r="H167" s="139"/>
      <c r="I167" s="111"/>
      <c r="J167" s="111"/>
      <c r="K167" s="111"/>
      <c r="L167" s="111"/>
      <c r="M167" s="137"/>
      <c r="N167" s="138"/>
      <c r="O167" s="101"/>
    </row>
    <row r="168" spans="1:15" x14ac:dyDescent="0.25">
      <c r="A168" s="111" t="s">
        <v>49</v>
      </c>
      <c r="B168" s="111">
        <v>37</v>
      </c>
      <c r="C168" s="112" t="s">
        <v>161</v>
      </c>
      <c r="D168" s="40" t="s">
        <v>162</v>
      </c>
      <c r="E168" s="2">
        <v>37798</v>
      </c>
      <c r="F168" s="42">
        <v>332.75</v>
      </c>
      <c r="G168" s="128">
        <f>F168+F169+F170+F171</f>
        <v>1350.85</v>
      </c>
      <c r="H168" s="156"/>
      <c r="I168" s="155" t="s">
        <v>169</v>
      </c>
      <c r="J168" s="155"/>
      <c r="K168" s="155"/>
      <c r="L168" s="78" t="s">
        <v>173</v>
      </c>
      <c r="M168" s="137">
        <v>405</v>
      </c>
      <c r="N168" s="138">
        <v>44692</v>
      </c>
      <c r="O168" s="138">
        <v>46153</v>
      </c>
    </row>
    <row r="169" spans="1:15" x14ac:dyDescent="0.25">
      <c r="A169" s="111"/>
      <c r="B169" s="111"/>
      <c r="C169" s="112"/>
      <c r="D169" s="40" t="s">
        <v>95</v>
      </c>
      <c r="E169" s="2">
        <v>37805</v>
      </c>
      <c r="F169" s="42">
        <v>235.4</v>
      </c>
      <c r="G169" s="128"/>
      <c r="H169" s="156"/>
      <c r="I169" s="155"/>
      <c r="J169" s="155"/>
      <c r="K169" s="155"/>
      <c r="L169" s="78"/>
      <c r="M169" s="137"/>
      <c r="N169" s="138"/>
      <c r="O169" s="138"/>
    </row>
    <row r="170" spans="1:15" x14ac:dyDescent="0.25">
      <c r="A170" s="111"/>
      <c r="B170" s="111"/>
      <c r="C170" s="112"/>
      <c r="D170" s="40" t="s">
        <v>161</v>
      </c>
      <c r="E170" s="2">
        <v>37789</v>
      </c>
      <c r="F170" s="42">
        <v>467.2</v>
      </c>
      <c r="G170" s="128"/>
      <c r="H170" s="156"/>
      <c r="I170" s="155"/>
      <c r="J170" s="155"/>
      <c r="K170" s="155"/>
      <c r="L170" s="78"/>
      <c r="M170" s="137"/>
      <c r="N170" s="138"/>
      <c r="O170" s="138"/>
    </row>
    <row r="171" spans="1:15" x14ac:dyDescent="0.25">
      <c r="A171" s="111"/>
      <c r="B171" s="111"/>
      <c r="C171" s="112"/>
      <c r="D171" s="40" t="s">
        <v>163</v>
      </c>
      <c r="E171" s="2">
        <v>37814</v>
      </c>
      <c r="F171" s="42">
        <v>315.5</v>
      </c>
      <c r="G171" s="128"/>
      <c r="H171" s="156"/>
      <c r="I171" s="155"/>
      <c r="J171" s="155"/>
      <c r="K171" s="155"/>
      <c r="L171" s="78"/>
      <c r="M171" s="137"/>
      <c r="N171" s="138"/>
      <c r="O171" s="138"/>
    </row>
    <row r="172" spans="1:15" x14ac:dyDescent="0.25">
      <c r="A172" s="111" t="s">
        <v>49</v>
      </c>
      <c r="B172" s="111">
        <v>38</v>
      </c>
      <c r="C172" s="112" t="s">
        <v>164</v>
      </c>
      <c r="D172" s="40" t="s">
        <v>165</v>
      </c>
      <c r="E172" s="2">
        <v>37841</v>
      </c>
      <c r="F172" s="42">
        <v>361.35</v>
      </c>
      <c r="G172" s="114">
        <f>F172+F173</f>
        <v>834.65000000000009</v>
      </c>
      <c r="H172" s="139" t="s">
        <v>170</v>
      </c>
      <c r="I172" s="111"/>
      <c r="J172" s="111"/>
      <c r="K172" s="111"/>
      <c r="L172" s="111" t="s">
        <v>174</v>
      </c>
      <c r="M172" s="111">
        <v>393</v>
      </c>
      <c r="N172" s="138">
        <v>44692</v>
      </c>
      <c r="O172" s="138">
        <v>46153</v>
      </c>
    </row>
    <row r="173" spans="1:15" x14ac:dyDescent="0.25">
      <c r="A173" s="129"/>
      <c r="B173" s="129"/>
      <c r="C173" s="188"/>
      <c r="D173" s="59" t="s">
        <v>166</v>
      </c>
      <c r="E173" s="28">
        <v>37832</v>
      </c>
      <c r="F173" s="60">
        <v>473.3</v>
      </c>
      <c r="G173" s="178"/>
      <c r="H173" s="121"/>
      <c r="I173" s="129"/>
      <c r="J173" s="129"/>
      <c r="K173" s="129"/>
      <c r="L173" s="129"/>
      <c r="M173" s="129"/>
      <c r="N173" s="109"/>
      <c r="O173" s="109"/>
    </row>
    <row r="174" spans="1:15" x14ac:dyDescent="0.25">
      <c r="A174" s="148" t="s">
        <v>49</v>
      </c>
      <c r="B174" s="103">
        <v>39</v>
      </c>
      <c r="C174" s="111" t="s">
        <v>493</v>
      </c>
      <c r="D174" s="40" t="s">
        <v>494</v>
      </c>
      <c r="E174" s="2">
        <v>37878</v>
      </c>
      <c r="F174" s="70">
        <v>48.65</v>
      </c>
      <c r="G174" s="78">
        <f>F174+F175+F176+F177+F178</f>
        <v>954.05</v>
      </c>
      <c r="H174" s="111"/>
      <c r="I174" s="111" t="s">
        <v>498</v>
      </c>
      <c r="J174" s="111"/>
      <c r="K174" s="111"/>
      <c r="L174" s="111" t="s">
        <v>499</v>
      </c>
      <c r="M174" s="111">
        <v>409</v>
      </c>
      <c r="N174" s="138">
        <v>45385</v>
      </c>
      <c r="O174" s="138">
        <v>46846</v>
      </c>
    </row>
    <row r="175" spans="1:15" x14ac:dyDescent="0.25">
      <c r="A175" s="149"/>
      <c r="B175" s="111"/>
      <c r="C175" s="111"/>
      <c r="D175" s="40" t="s">
        <v>495</v>
      </c>
      <c r="E175" s="2">
        <v>37887</v>
      </c>
      <c r="F175" s="70">
        <v>169.25</v>
      </c>
      <c r="G175" s="78"/>
      <c r="H175" s="111"/>
      <c r="I175" s="111"/>
      <c r="J175" s="111"/>
      <c r="K175" s="111"/>
      <c r="L175" s="111"/>
      <c r="M175" s="111"/>
      <c r="N175" s="138"/>
      <c r="O175" s="138"/>
    </row>
    <row r="176" spans="1:15" x14ac:dyDescent="0.25">
      <c r="A176" s="149"/>
      <c r="B176" s="111"/>
      <c r="C176" s="111"/>
      <c r="D176" s="40" t="s">
        <v>496</v>
      </c>
      <c r="E176" s="2">
        <v>37896</v>
      </c>
      <c r="F176" s="70">
        <v>270.45</v>
      </c>
      <c r="G176" s="78"/>
      <c r="H176" s="111"/>
      <c r="I176" s="111"/>
      <c r="J176" s="111"/>
      <c r="K176" s="111"/>
      <c r="L176" s="111"/>
      <c r="M176" s="111"/>
      <c r="N176" s="138"/>
      <c r="O176" s="138"/>
    </row>
    <row r="177" spans="1:15" x14ac:dyDescent="0.25">
      <c r="A177" s="149"/>
      <c r="B177" s="111"/>
      <c r="C177" s="111"/>
      <c r="D177" s="40" t="s">
        <v>493</v>
      </c>
      <c r="E177" s="2">
        <v>37869</v>
      </c>
      <c r="F177" s="70">
        <v>388.7</v>
      </c>
      <c r="G177" s="78"/>
      <c r="H177" s="111"/>
      <c r="I177" s="111"/>
      <c r="J177" s="111"/>
      <c r="K177" s="111"/>
      <c r="L177" s="111"/>
      <c r="M177" s="111"/>
      <c r="N177" s="138"/>
      <c r="O177" s="138"/>
    </row>
    <row r="178" spans="1:15" x14ac:dyDescent="0.25">
      <c r="A178" s="150"/>
      <c r="B178" s="111"/>
      <c r="C178" s="111"/>
      <c r="D178" s="40" t="s">
        <v>497</v>
      </c>
      <c r="E178" s="2">
        <v>37903</v>
      </c>
      <c r="F178" s="69">
        <v>77</v>
      </c>
      <c r="G178" s="78"/>
      <c r="H178" s="111"/>
      <c r="I178" s="111"/>
      <c r="J178" s="111"/>
      <c r="K178" s="111"/>
      <c r="L178" s="111"/>
      <c r="M178" s="111"/>
      <c r="N178" s="138"/>
      <c r="O178" s="138"/>
    </row>
    <row r="179" spans="1:15" ht="18" customHeight="1" x14ac:dyDescent="0.25">
      <c r="A179" s="129" t="s">
        <v>49</v>
      </c>
      <c r="B179" s="129">
        <v>40</v>
      </c>
      <c r="C179" s="117" t="s">
        <v>324</v>
      </c>
      <c r="D179" s="53" t="s">
        <v>324</v>
      </c>
      <c r="E179" s="54">
        <v>37039</v>
      </c>
      <c r="F179" s="71">
        <v>250.35</v>
      </c>
      <c r="G179" s="175">
        <f>F179+F180</f>
        <v>502</v>
      </c>
      <c r="H179" s="189"/>
      <c r="I179" s="177" t="s">
        <v>116</v>
      </c>
      <c r="J179" s="190"/>
      <c r="K179" s="190"/>
      <c r="L179" s="177" t="s">
        <v>117</v>
      </c>
      <c r="M179" s="185">
        <v>528</v>
      </c>
      <c r="N179" s="177" t="s">
        <v>330</v>
      </c>
      <c r="O179" s="109">
        <v>46327</v>
      </c>
    </row>
    <row r="180" spans="1:15" ht="15.75" customHeight="1" x14ac:dyDescent="0.25">
      <c r="A180" s="129"/>
      <c r="B180" s="129"/>
      <c r="C180" s="112"/>
      <c r="D180" s="40" t="s">
        <v>325</v>
      </c>
      <c r="E180" s="2">
        <v>37048</v>
      </c>
      <c r="F180" s="46">
        <v>251.65</v>
      </c>
      <c r="G180" s="128"/>
      <c r="H180" s="190"/>
      <c r="I180" s="177"/>
      <c r="J180" s="190"/>
      <c r="K180" s="190"/>
      <c r="L180" s="177"/>
      <c r="M180" s="185"/>
      <c r="N180" s="177"/>
      <c r="O180" s="109"/>
    </row>
    <row r="181" spans="1:15" x14ac:dyDescent="0.25">
      <c r="A181" s="148" t="s">
        <v>49</v>
      </c>
      <c r="B181" s="120">
        <v>41</v>
      </c>
      <c r="C181" s="117" t="s">
        <v>175</v>
      </c>
      <c r="D181" s="40" t="s">
        <v>175</v>
      </c>
      <c r="E181" s="2">
        <v>37921</v>
      </c>
      <c r="F181" s="42">
        <v>657.35</v>
      </c>
      <c r="G181" s="128">
        <f>F181+F182+F183</f>
        <v>2153.3500000000004</v>
      </c>
      <c r="H181" s="111"/>
      <c r="I181" s="111" t="s">
        <v>179</v>
      </c>
      <c r="J181" s="111"/>
      <c r="K181" s="111"/>
      <c r="L181" s="111" t="s">
        <v>178</v>
      </c>
      <c r="M181" s="111">
        <v>407</v>
      </c>
      <c r="N181" s="138">
        <v>44692</v>
      </c>
      <c r="O181" s="138">
        <v>46153</v>
      </c>
    </row>
    <row r="182" spans="1:15" x14ac:dyDescent="0.25">
      <c r="A182" s="149"/>
      <c r="B182" s="129"/>
      <c r="C182" s="112"/>
      <c r="D182" s="40" t="s">
        <v>176</v>
      </c>
      <c r="E182" s="2">
        <v>37930</v>
      </c>
      <c r="F182" s="42">
        <v>683.7</v>
      </c>
      <c r="G182" s="128"/>
      <c r="H182" s="129"/>
      <c r="I182" s="129"/>
      <c r="J182" s="129"/>
      <c r="K182" s="129"/>
      <c r="L182" s="129"/>
      <c r="M182" s="129"/>
      <c r="N182" s="109"/>
      <c r="O182" s="109"/>
    </row>
    <row r="183" spans="1:15" x14ac:dyDescent="0.25">
      <c r="A183" s="150"/>
      <c r="B183" s="129"/>
      <c r="C183" s="112"/>
      <c r="D183" s="40" t="s">
        <v>177</v>
      </c>
      <c r="E183" s="2">
        <v>37949</v>
      </c>
      <c r="F183" s="42">
        <v>812.3</v>
      </c>
      <c r="G183" s="128"/>
      <c r="H183" s="129"/>
      <c r="I183" s="129"/>
      <c r="J183" s="129"/>
      <c r="K183" s="129"/>
      <c r="L183" s="129"/>
      <c r="M183" s="129"/>
      <c r="N183" s="109"/>
      <c r="O183" s="109"/>
    </row>
    <row r="184" spans="1:15" x14ac:dyDescent="0.25">
      <c r="A184" s="110" t="s">
        <v>49</v>
      </c>
      <c r="B184" s="110">
        <v>42</v>
      </c>
      <c r="C184" s="112" t="s">
        <v>334</v>
      </c>
      <c r="D184" s="40" t="s">
        <v>335</v>
      </c>
      <c r="E184" s="2">
        <v>37976</v>
      </c>
      <c r="F184" s="52">
        <v>0</v>
      </c>
      <c r="G184" s="114">
        <f>F184+F185+F186+F187+F188+F189+F190+F191+F192</f>
        <v>3841.35</v>
      </c>
      <c r="H184" s="78"/>
      <c r="I184" s="78" t="s">
        <v>380</v>
      </c>
      <c r="J184" s="78"/>
      <c r="K184" s="78"/>
      <c r="L184" s="78" t="s">
        <v>381</v>
      </c>
      <c r="M184" s="137">
        <v>541</v>
      </c>
      <c r="N184" s="138">
        <v>44886</v>
      </c>
      <c r="O184" s="138">
        <v>46355</v>
      </c>
    </row>
    <row r="185" spans="1:15" x14ac:dyDescent="0.25">
      <c r="A185" s="119"/>
      <c r="B185" s="119"/>
      <c r="C185" s="112"/>
      <c r="D185" s="40" t="s">
        <v>336</v>
      </c>
      <c r="E185" s="2">
        <v>37985</v>
      </c>
      <c r="F185" s="49">
        <v>852.9</v>
      </c>
      <c r="G185" s="114"/>
      <c r="H185" s="78"/>
      <c r="I185" s="78"/>
      <c r="J185" s="78"/>
      <c r="K185" s="78"/>
      <c r="L185" s="78"/>
      <c r="M185" s="137"/>
      <c r="N185" s="138"/>
      <c r="O185" s="138"/>
    </row>
    <row r="186" spans="1:15" x14ac:dyDescent="0.25">
      <c r="A186" s="119"/>
      <c r="B186" s="119"/>
      <c r="C186" s="112"/>
      <c r="D186" s="40" t="s">
        <v>337</v>
      </c>
      <c r="E186" s="2">
        <v>37994</v>
      </c>
      <c r="F186" s="49">
        <v>145.5</v>
      </c>
      <c r="G186" s="114"/>
      <c r="H186" s="78"/>
      <c r="I186" s="78"/>
      <c r="J186" s="78"/>
      <c r="K186" s="78"/>
      <c r="L186" s="78"/>
      <c r="M186" s="137"/>
      <c r="N186" s="138"/>
      <c r="O186" s="138"/>
    </row>
    <row r="187" spans="1:15" x14ac:dyDescent="0.25">
      <c r="A187" s="119"/>
      <c r="B187" s="119"/>
      <c r="C187" s="112"/>
      <c r="D187" s="40" t="s">
        <v>338</v>
      </c>
      <c r="E187" s="2">
        <v>38009</v>
      </c>
      <c r="F187" s="49">
        <v>740.4</v>
      </c>
      <c r="G187" s="114"/>
      <c r="H187" s="78"/>
      <c r="I187" s="78"/>
      <c r="J187" s="78"/>
      <c r="K187" s="78"/>
      <c r="L187" s="78"/>
      <c r="M187" s="137"/>
      <c r="N187" s="138"/>
      <c r="O187" s="138"/>
    </row>
    <row r="188" spans="1:15" x14ac:dyDescent="0.25">
      <c r="A188" s="119"/>
      <c r="B188" s="119"/>
      <c r="C188" s="112"/>
      <c r="D188" s="40" t="s">
        <v>339</v>
      </c>
      <c r="E188" s="2">
        <v>38018</v>
      </c>
      <c r="F188" s="49">
        <v>267.89999999999998</v>
      </c>
      <c r="G188" s="114"/>
      <c r="H188" s="78"/>
      <c r="I188" s="78"/>
      <c r="J188" s="78"/>
      <c r="K188" s="78"/>
      <c r="L188" s="78"/>
      <c r="M188" s="137"/>
      <c r="N188" s="138"/>
      <c r="O188" s="138"/>
    </row>
    <row r="189" spans="1:15" x14ac:dyDescent="0.25">
      <c r="A189" s="119"/>
      <c r="B189" s="119"/>
      <c r="C189" s="112"/>
      <c r="D189" s="40" t="s">
        <v>334</v>
      </c>
      <c r="E189" s="2">
        <v>37967</v>
      </c>
      <c r="F189" s="49">
        <v>627.1</v>
      </c>
      <c r="G189" s="114"/>
      <c r="H189" s="78"/>
      <c r="I189" s="78"/>
      <c r="J189" s="78"/>
      <c r="K189" s="78"/>
      <c r="L189" s="78"/>
      <c r="M189" s="137"/>
      <c r="N189" s="138"/>
      <c r="O189" s="138"/>
    </row>
    <row r="190" spans="1:15" x14ac:dyDescent="0.25">
      <c r="A190" s="119"/>
      <c r="B190" s="119"/>
      <c r="C190" s="112"/>
      <c r="D190" s="40" t="s">
        <v>340</v>
      </c>
      <c r="E190" s="2">
        <v>38027</v>
      </c>
      <c r="F190" s="49">
        <v>40.4</v>
      </c>
      <c r="G190" s="114"/>
      <c r="H190" s="78"/>
      <c r="I190" s="78"/>
      <c r="J190" s="78"/>
      <c r="K190" s="78"/>
      <c r="L190" s="78"/>
      <c r="M190" s="137"/>
      <c r="N190" s="138"/>
      <c r="O190" s="138"/>
    </row>
    <row r="191" spans="1:15" x14ac:dyDescent="0.25">
      <c r="A191" s="119"/>
      <c r="B191" s="119"/>
      <c r="C191" s="112"/>
      <c r="D191" s="40" t="s">
        <v>341</v>
      </c>
      <c r="E191" s="2">
        <v>38036</v>
      </c>
      <c r="F191" s="49">
        <v>691.9</v>
      </c>
      <c r="G191" s="114"/>
      <c r="H191" s="78"/>
      <c r="I191" s="78"/>
      <c r="J191" s="78"/>
      <c r="K191" s="78"/>
      <c r="L191" s="78"/>
      <c r="M191" s="137"/>
      <c r="N191" s="138"/>
      <c r="O191" s="138"/>
    </row>
    <row r="192" spans="1:15" x14ac:dyDescent="0.25">
      <c r="A192" s="120"/>
      <c r="B192" s="120"/>
      <c r="C192" s="112"/>
      <c r="D192" s="40" t="s">
        <v>342</v>
      </c>
      <c r="E192" s="2">
        <v>38054</v>
      </c>
      <c r="F192" s="49">
        <v>475.25</v>
      </c>
      <c r="G192" s="114"/>
      <c r="H192" s="78"/>
      <c r="I192" s="78"/>
      <c r="J192" s="78"/>
      <c r="K192" s="78"/>
      <c r="L192" s="78"/>
      <c r="M192" s="137"/>
      <c r="N192" s="138"/>
      <c r="O192" s="138"/>
    </row>
    <row r="193" spans="1:15" x14ac:dyDescent="0.25">
      <c r="A193" s="110" t="s">
        <v>49</v>
      </c>
      <c r="B193" s="110">
        <v>43</v>
      </c>
      <c r="C193" s="112" t="s">
        <v>343</v>
      </c>
      <c r="D193" s="40" t="s">
        <v>344</v>
      </c>
      <c r="E193" s="2">
        <v>38081</v>
      </c>
      <c r="F193" s="34">
        <v>4.2</v>
      </c>
      <c r="G193" s="114">
        <f>F193+F194+F195+F196+F197+F198+F199+F200+F201</f>
        <v>1364</v>
      </c>
      <c r="H193" s="78"/>
      <c r="I193" s="78" t="s">
        <v>37</v>
      </c>
      <c r="J193" s="78"/>
      <c r="K193" s="78"/>
      <c r="L193" s="78" t="s">
        <v>382</v>
      </c>
      <c r="M193" s="137">
        <v>555</v>
      </c>
      <c r="N193" s="138">
        <v>44900</v>
      </c>
      <c r="O193" s="138">
        <v>46361</v>
      </c>
    </row>
    <row r="194" spans="1:15" x14ac:dyDescent="0.25">
      <c r="A194" s="119"/>
      <c r="B194" s="119"/>
      <c r="C194" s="112"/>
      <c r="D194" s="40" t="s">
        <v>345</v>
      </c>
      <c r="E194" s="2">
        <v>38090</v>
      </c>
      <c r="F194" s="34">
        <v>75.45</v>
      </c>
      <c r="G194" s="114"/>
      <c r="H194" s="78"/>
      <c r="I194" s="78"/>
      <c r="J194" s="78"/>
      <c r="K194" s="78"/>
      <c r="L194" s="78"/>
      <c r="M194" s="137"/>
      <c r="N194" s="138"/>
      <c r="O194" s="138"/>
    </row>
    <row r="195" spans="1:15" x14ac:dyDescent="0.25">
      <c r="A195" s="119"/>
      <c r="B195" s="119"/>
      <c r="C195" s="112"/>
      <c r="D195" s="40" t="s">
        <v>346</v>
      </c>
      <c r="E195" s="2">
        <v>38107</v>
      </c>
      <c r="F195" s="34">
        <v>394.6</v>
      </c>
      <c r="G195" s="114"/>
      <c r="H195" s="78"/>
      <c r="I195" s="78"/>
      <c r="J195" s="78"/>
      <c r="K195" s="78"/>
      <c r="L195" s="78"/>
      <c r="M195" s="137"/>
      <c r="N195" s="138"/>
      <c r="O195" s="138"/>
    </row>
    <row r="196" spans="1:15" x14ac:dyDescent="0.25">
      <c r="A196" s="119"/>
      <c r="B196" s="119"/>
      <c r="C196" s="112"/>
      <c r="D196" s="40" t="s">
        <v>347</v>
      </c>
      <c r="E196" s="2">
        <v>38116</v>
      </c>
      <c r="F196" s="34">
        <v>357.7</v>
      </c>
      <c r="G196" s="114"/>
      <c r="H196" s="78"/>
      <c r="I196" s="78"/>
      <c r="J196" s="78"/>
      <c r="K196" s="78"/>
      <c r="L196" s="78"/>
      <c r="M196" s="137"/>
      <c r="N196" s="138"/>
      <c r="O196" s="138"/>
    </row>
    <row r="197" spans="1:15" x14ac:dyDescent="0.25">
      <c r="A197" s="119"/>
      <c r="B197" s="119"/>
      <c r="C197" s="112"/>
      <c r="D197" s="40" t="s">
        <v>348</v>
      </c>
      <c r="E197" s="2">
        <v>38125</v>
      </c>
      <c r="F197" s="34">
        <v>1</v>
      </c>
      <c r="G197" s="114"/>
      <c r="H197" s="78"/>
      <c r="I197" s="78"/>
      <c r="J197" s="78"/>
      <c r="K197" s="78"/>
      <c r="L197" s="78"/>
      <c r="M197" s="137"/>
      <c r="N197" s="138"/>
      <c r="O197" s="138"/>
    </row>
    <row r="198" spans="1:15" x14ac:dyDescent="0.25">
      <c r="A198" s="119"/>
      <c r="B198" s="119"/>
      <c r="C198" s="112"/>
      <c r="D198" s="40" t="s">
        <v>349</v>
      </c>
      <c r="E198" s="2">
        <v>38134</v>
      </c>
      <c r="F198" s="34">
        <v>102.95</v>
      </c>
      <c r="G198" s="114"/>
      <c r="H198" s="78"/>
      <c r="I198" s="78"/>
      <c r="J198" s="78"/>
      <c r="K198" s="78"/>
      <c r="L198" s="78"/>
      <c r="M198" s="137"/>
      <c r="N198" s="138"/>
      <c r="O198" s="138"/>
    </row>
    <row r="199" spans="1:15" x14ac:dyDescent="0.25">
      <c r="A199" s="119"/>
      <c r="B199" s="119"/>
      <c r="C199" s="112"/>
      <c r="D199" s="40" t="s">
        <v>350</v>
      </c>
      <c r="E199" s="2">
        <v>38072</v>
      </c>
      <c r="F199" s="34">
        <v>296.10000000000002</v>
      </c>
      <c r="G199" s="114"/>
      <c r="H199" s="78"/>
      <c r="I199" s="78"/>
      <c r="J199" s="78"/>
      <c r="K199" s="78"/>
      <c r="L199" s="78"/>
      <c r="M199" s="137"/>
      <c r="N199" s="138"/>
      <c r="O199" s="138"/>
    </row>
    <row r="200" spans="1:15" x14ac:dyDescent="0.25">
      <c r="A200" s="119"/>
      <c r="B200" s="119"/>
      <c r="C200" s="112"/>
      <c r="D200" s="40" t="s">
        <v>351</v>
      </c>
      <c r="E200" s="2">
        <v>38143</v>
      </c>
      <c r="F200" s="34">
        <v>51.95</v>
      </c>
      <c r="G200" s="114"/>
      <c r="H200" s="78"/>
      <c r="I200" s="78"/>
      <c r="J200" s="78"/>
      <c r="K200" s="78"/>
      <c r="L200" s="78"/>
      <c r="M200" s="137"/>
      <c r="N200" s="138"/>
      <c r="O200" s="138"/>
    </row>
    <row r="201" spans="1:15" x14ac:dyDescent="0.25">
      <c r="A201" s="120"/>
      <c r="B201" s="120"/>
      <c r="C201" s="112"/>
      <c r="D201" s="40" t="s">
        <v>352</v>
      </c>
      <c r="E201" s="2">
        <v>38152</v>
      </c>
      <c r="F201" s="34">
        <v>80.05</v>
      </c>
      <c r="G201" s="114"/>
      <c r="H201" s="78"/>
      <c r="I201" s="78"/>
      <c r="J201" s="78"/>
      <c r="K201" s="78"/>
      <c r="L201" s="78"/>
      <c r="M201" s="137"/>
      <c r="N201" s="138"/>
      <c r="O201" s="138"/>
    </row>
    <row r="202" spans="1:15" x14ac:dyDescent="0.25">
      <c r="A202" s="146" t="s">
        <v>49</v>
      </c>
      <c r="B202" s="111">
        <v>44</v>
      </c>
      <c r="C202" s="112" t="s">
        <v>180</v>
      </c>
      <c r="D202" s="40" t="s">
        <v>180</v>
      </c>
      <c r="E202" s="2">
        <v>38170</v>
      </c>
      <c r="F202" s="42">
        <v>189.3</v>
      </c>
      <c r="G202" s="128">
        <f>F202+F203+F204</f>
        <v>519.45000000000005</v>
      </c>
      <c r="H202" s="111"/>
      <c r="I202" s="111" t="s">
        <v>190</v>
      </c>
      <c r="J202" s="111"/>
      <c r="K202" s="111"/>
      <c r="L202" s="111" t="s">
        <v>191</v>
      </c>
      <c r="M202" s="137">
        <v>436</v>
      </c>
      <c r="N202" s="138">
        <v>44764</v>
      </c>
      <c r="O202" s="101">
        <v>46235</v>
      </c>
    </row>
    <row r="203" spans="1:15" x14ac:dyDescent="0.25">
      <c r="A203" s="146"/>
      <c r="B203" s="111"/>
      <c r="C203" s="112"/>
      <c r="D203" s="40" t="s">
        <v>181</v>
      </c>
      <c r="E203" s="2">
        <v>38205</v>
      </c>
      <c r="F203" s="42">
        <v>64.7</v>
      </c>
      <c r="G203" s="128"/>
      <c r="H203" s="111"/>
      <c r="I203" s="111"/>
      <c r="J203" s="111"/>
      <c r="K203" s="111"/>
      <c r="L203" s="111"/>
      <c r="M203" s="137"/>
      <c r="N203" s="138"/>
      <c r="O203" s="101"/>
    </row>
    <row r="204" spans="1:15" x14ac:dyDescent="0.25">
      <c r="A204" s="146"/>
      <c r="B204" s="111"/>
      <c r="C204" s="112"/>
      <c r="D204" s="40" t="s">
        <v>182</v>
      </c>
      <c r="E204" s="2">
        <v>38214</v>
      </c>
      <c r="F204" s="42">
        <v>265.45</v>
      </c>
      <c r="G204" s="128"/>
      <c r="H204" s="111"/>
      <c r="I204" s="111"/>
      <c r="J204" s="111"/>
      <c r="K204" s="111"/>
      <c r="L204" s="111"/>
      <c r="M204" s="137"/>
      <c r="N204" s="138"/>
      <c r="O204" s="101"/>
    </row>
    <row r="205" spans="1:15" x14ac:dyDescent="0.25">
      <c r="A205" s="146" t="s">
        <v>49</v>
      </c>
      <c r="B205" s="111">
        <v>45</v>
      </c>
      <c r="C205" s="112" t="s">
        <v>183</v>
      </c>
      <c r="D205" s="40" t="s">
        <v>184</v>
      </c>
      <c r="E205" s="2">
        <v>38269</v>
      </c>
      <c r="F205" s="42">
        <v>125.4</v>
      </c>
      <c r="G205" s="128">
        <f>F205+F206+F207+F208+F209+F210+F211</f>
        <v>2112.4</v>
      </c>
      <c r="H205" s="139" t="s">
        <v>192</v>
      </c>
      <c r="I205" s="111"/>
      <c r="J205" s="111"/>
      <c r="K205" s="111"/>
      <c r="L205" s="111" t="s">
        <v>309</v>
      </c>
      <c r="M205" s="137">
        <v>396</v>
      </c>
      <c r="N205" s="138">
        <v>44692</v>
      </c>
      <c r="O205" s="101">
        <v>46153</v>
      </c>
    </row>
    <row r="206" spans="1:15" x14ac:dyDescent="0.25">
      <c r="A206" s="146"/>
      <c r="B206" s="111"/>
      <c r="C206" s="112"/>
      <c r="D206" s="40" t="s">
        <v>183</v>
      </c>
      <c r="E206" s="2">
        <v>38250</v>
      </c>
      <c r="F206" s="42">
        <v>432.1</v>
      </c>
      <c r="G206" s="128"/>
      <c r="H206" s="139"/>
      <c r="I206" s="111"/>
      <c r="J206" s="111"/>
      <c r="K206" s="111"/>
      <c r="L206" s="111"/>
      <c r="M206" s="137"/>
      <c r="N206" s="138"/>
      <c r="O206" s="101"/>
    </row>
    <row r="207" spans="1:15" x14ac:dyDescent="0.25">
      <c r="A207" s="146"/>
      <c r="B207" s="111"/>
      <c r="C207" s="112"/>
      <c r="D207" s="40" t="s">
        <v>185</v>
      </c>
      <c r="E207" s="2">
        <v>38278</v>
      </c>
      <c r="F207" s="42">
        <v>221</v>
      </c>
      <c r="G207" s="128"/>
      <c r="H207" s="139"/>
      <c r="I207" s="111"/>
      <c r="J207" s="111"/>
      <c r="K207" s="111"/>
      <c r="L207" s="111"/>
      <c r="M207" s="137"/>
      <c r="N207" s="138"/>
      <c r="O207" s="101"/>
    </row>
    <row r="208" spans="1:15" x14ac:dyDescent="0.25">
      <c r="A208" s="146"/>
      <c r="B208" s="111"/>
      <c r="C208" s="112"/>
      <c r="D208" s="40" t="s">
        <v>186</v>
      </c>
      <c r="E208" s="2">
        <v>38287</v>
      </c>
      <c r="F208" s="42">
        <v>248.4</v>
      </c>
      <c r="G208" s="128"/>
      <c r="H208" s="139"/>
      <c r="I208" s="111"/>
      <c r="J208" s="111"/>
      <c r="K208" s="111"/>
      <c r="L208" s="111"/>
      <c r="M208" s="137"/>
      <c r="N208" s="138"/>
      <c r="O208" s="101"/>
    </row>
    <row r="209" spans="1:15" x14ac:dyDescent="0.25">
      <c r="A209" s="146"/>
      <c r="B209" s="111"/>
      <c r="C209" s="112"/>
      <c r="D209" s="40" t="s">
        <v>187</v>
      </c>
      <c r="E209" s="2">
        <v>38296</v>
      </c>
      <c r="F209" s="42">
        <v>254.7</v>
      </c>
      <c r="G209" s="128"/>
      <c r="H209" s="139"/>
      <c r="I209" s="111"/>
      <c r="J209" s="111"/>
      <c r="K209" s="111"/>
      <c r="L209" s="111"/>
      <c r="M209" s="137"/>
      <c r="N209" s="138"/>
      <c r="O209" s="101"/>
    </row>
    <row r="210" spans="1:15" x14ac:dyDescent="0.25">
      <c r="A210" s="146"/>
      <c r="B210" s="111"/>
      <c r="C210" s="112"/>
      <c r="D210" s="40" t="s">
        <v>188</v>
      </c>
      <c r="E210" s="2">
        <v>38303</v>
      </c>
      <c r="F210" s="42">
        <v>419.65</v>
      </c>
      <c r="G210" s="128"/>
      <c r="H210" s="139"/>
      <c r="I210" s="111"/>
      <c r="J210" s="111"/>
      <c r="K210" s="111"/>
      <c r="L210" s="111"/>
      <c r="M210" s="137"/>
      <c r="N210" s="138"/>
      <c r="O210" s="101"/>
    </row>
    <row r="211" spans="1:15" x14ac:dyDescent="0.25">
      <c r="A211" s="146"/>
      <c r="B211" s="111"/>
      <c r="C211" s="112"/>
      <c r="D211" s="40" t="s">
        <v>189</v>
      </c>
      <c r="E211" s="2">
        <v>38312</v>
      </c>
      <c r="F211" s="42">
        <v>411.15</v>
      </c>
      <c r="G211" s="128"/>
      <c r="H211" s="139"/>
      <c r="I211" s="111"/>
      <c r="J211" s="111"/>
      <c r="K211" s="111"/>
      <c r="L211" s="111"/>
      <c r="M211" s="137"/>
      <c r="N211" s="138"/>
      <c r="O211" s="101"/>
    </row>
    <row r="212" spans="1:15" x14ac:dyDescent="0.25">
      <c r="A212" s="176" t="s">
        <v>49</v>
      </c>
      <c r="B212" s="111">
        <v>46</v>
      </c>
      <c r="C212" s="112" t="s">
        <v>193</v>
      </c>
      <c r="D212" s="40" t="s">
        <v>194</v>
      </c>
      <c r="E212" s="2">
        <v>38349</v>
      </c>
      <c r="F212" s="42">
        <v>229.45</v>
      </c>
      <c r="G212" s="128">
        <f>F212+F213+F214+F215</f>
        <v>1526.0500000000002</v>
      </c>
      <c r="H212" s="156"/>
      <c r="I212" s="78" t="s">
        <v>197</v>
      </c>
      <c r="J212" s="155"/>
      <c r="K212" s="155"/>
      <c r="L212" s="78" t="s">
        <v>502</v>
      </c>
      <c r="M212" s="137">
        <v>409</v>
      </c>
      <c r="N212" s="138">
        <v>44692</v>
      </c>
      <c r="O212" s="138">
        <v>46153</v>
      </c>
    </row>
    <row r="213" spans="1:15" x14ac:dyDescent="0.25">
      <c r="A213" s="149"/>
      <c r="B213" s="111"/>
      <c r="C213" s="112"/>
      <c r="D213" s="40" t="s">
        <v>193</v>
      </c>
      <c r="E213" s="2">
        <v>38330</v>
      </c>
      <c r="F213" s="42">
        <v>678.05</v>
      </c>
      <c r="G213" s="128"/>
      <c r="H213" s="156"/>
      <c r="I213" s="78"/>
      <c r="J213" s="155"/>
      <c r="K213" s="155"/>
      <c r="L213" s="78"/>
      <c r="M213" s="137"/>
      <c r="N213" s="138"/>
      <c r="O213" s="138"/>
    </row>
    <row r="214" spans="1:15" x14ac:dyDescent="0.25">
      <c r="A214" s="149"/>
      <c r="B214" s="111"/>
      <c r="C214" s="112"/>
      <c r="D214" s="40" t="s">
        <v>195</v>
      </c>
      <c r="E214" s="2">
        <v>38358</v>
      </c>
      <c r="F214" s="42">
        <v>396.15</v>
      </c>
      <c r="G214" s="128"/>
      <c r="H214" s="156"/>
      <c r="I214" s="78"/>
      <c r="J214" s="155"/>
      <c r="K214" s="155"/>
      <c r="L214" s="78"/>
      <c r="M214" s="137"/>
      <c r="N214" s="138"/>
      <c r="O214" s="138"/>
    </row>
    <row r="215" spans="1:15" x14ac:dyDescent="0.25">
      <c r="A215" s="150"/>
      <c r="B215" s="111"/>
      <c r="C215" s="112"/>
      <c r="D215" s="40" t="s">
        <v>196</v>
      </c>
      <c r="E215" s="2">
        <v>38367</v>
      </c>
      <c r="F215" s="42">
        <v>222.4</v>
      </c>
      <c r="G215" s="128"/>
      <c r="H215" s="156"/>
      <c r="I215" s="78"/>
      <c r="J215" s="155"/>
      <c r="K215" s="155"/>
      <c r="L215" s="78"/>
      <c r="M215" s="137"/>
      <c r="N215" s="138"/>
      <c r="O215" s="138"/>
    </row>
    <row r="216" spans="1:15" ht="18" customHeight="1" x14ac:dyDescent="0.25">
      <c r="A216" s="110" t="s">
        <v>49</v>
      </c>
      <c r="B216" s="110">
        <v>47</v>
      </c>
      <c r="C216" s="112" t="s">
        <v>353</v>
      </c>
      <c r="D216" s="40" t="s">
        <v>354</v>
      </c>
      <c r="E216" s="2">
        <v>38394</v>
      </c>
      <c r="F216" s="42">
        <v>516.85</v>
      </c>
      <c r="G216" s="114">
        <f>F216+F217</f>
        <v>1873.0500000000002</v>
      </c>
      <c r="H216" s="78"/>
      <c r="I216" s="78" t="s">
        <v>384</v>
      </c>
      <c r="J216" s="78"/>
      <c r="K216" s="78"/>
      <c r="L216" s="78" t="s">
        <v>386</v>
      </c>
      <c r="M216" s="137">
        <v>542</v>
      </c>
      <c r="N216" s="138" t="s">
        <v>387</v>
      </c>
      <c r="O216" s="138">
        <v>46355</v>
      </c>
    </row>
    <row r="217" spans="1:15" ht="21" customHeight="1" x14ac:dyDescent="0.25">
      <c r="A217" s="120"/>
      <c r="B217" s="120"/>
      <c r="C217" s="112"/>
      <c r="D217" s="40" t="s">
        <v>353</v>
      </c>
      <c r="E217" s="2">
        <v>38385</v>
      </c>
      <c r="F217" s="42">
        <v>1356.2</v>
      </c>
      <c r="G217" s="114"/>
      <c r="H217" s="78"/>
      <c r="I217" s="78"/>
      <c r="J217" s="78"/>
      <c r="K217" s="78"/>
      <c r="L217" s="78"/>
      <c r="M217" s="137"/>
      <c r="N217" s="138"/>
      <c r="O217" s="138"/>
    </row>
    <row r="218" spans="1:15" x14ac:dyDescent="0.25">
      <c r="A218" s="110" t="s">
        <v>49</v>
      </c>
      <c r="B218" s="110">
        <v>48</v>
      </c>
      <c r="C218" s="112" t="s">
        <v>355</v>
      </c>
      <c r="D218" s="40" t="s">
        <v>356</v>
      </c>
      <c r="E218" s="2">
        <v>38474</v>
      </c>
      <c r="F218" s="42">
        <v>569.45000000000005</v>
      </c>
      <c r="G218" s="114">
        <f>F218+F219+F220</f>
        <v>1761.4</v>
      </c>
      <c r="H218" s="78"/>
      <c r="I218" s="78" t="s">
        <v>385</v>
      </c>
      <c r="J218" s="78"/>
      <c r="K218" s="78"/>
      <c r="L218" s="78" t="s">
        <v>504</v>
      </c>
      <c r="M218" s="137">
        <v>553</v>
      </c>
      <c r="N218" s="138">
        <v>44894</v>
      </c>
      <c r="O218" s="138">
        <v>46355</v>
      </c>
    </row>
    <row r="219" spans="1:15" x14ac:dyDescent="0.25">
      <c r="A219" s="119"/>
      <c r="B219" s="119"/>
      <c r="C219" s="112"/>
      <c r="D219" s="40" t="s">
        <v>357</v>
      </c>
      <c r="E219" s="2">
        <v>38483</v>
      </c>
      <c r="F219" s="42">
        <v>786.2</v>
      </c>
      <c r="G219" s="114"/>
      <c r="H219" s="78"/>
      <c r="I219" s="78"/>
      <c r="J219" s="78"/>
      <c r="K219" s="78"/>
      <c r="L219" s="78"/>
      <c r="M219" s="137"/>
      <c r="N219" s="138"/>
      <c r="O219" s="138"/>
    </row>
    <row r="220" spans="1:15" x14ac:dyDescent="0.25">
      <c r="A220" s="120"/>
      <c r="B220" s="120"/>
      <c r="C220" s="112"/>
      <c r="D220" s="40" t="s">
        <v>355</v>
      </c>
      <c r="E220" s="2">
        <v>38465</v>
      </c>
      <c r="F220" s="42">
        <v>405.75</v>
      </c>
      <c r="G220" s="114"/>
      <c r="H220" s="78"/>
      <c r="I220" s="78"/>
      <c r="J220" s="78"/>
      <c r="K220" s="78"/>
      <c r="L220" s="78"/>
      <c r="M220" s="137"/>
      <c r="N220" s="138"/>
      <c r="O220" s="138"/>
    </row>
    <row r="221" spans="1:15" x14ac:dyDescent="0.25">
      <c r="A221" s="146" t="s">
        <v>49</v>
      </c>
      <c r="B221" s="111">
        <v>49</v>
      </c>
      <c r="C221" s="112" t="s">
        <v>198</v>
      </c>
      <c r="D221" s="40" t="s">
        <v>199</v>
      </c>
      <c r="E221" s="2">
        <v>38517</v>
      </c>
      <c r="F221" s="48">
        <v>56.55</v>
      </c>
      <c r="G221" s="128">
        <f>F221+F222+F223+F224</f>
        <v>1037.9000000000001</v>
      </c>
      <c r="H221" s="139" t="s">
        <v>205</v>
      </c>
      <c r="I221" s="111"/>
      <c r="J221" s="111"/>
      <c r="K221" s="111"/>
      <c r="L221" s="111" t="s">
        <v>206</v>
      </c>
      <c r="M221" s="137">
        <v>437</v>
      </c>
      <c r="N221" s="138">
        <v>44764</v>
      </c>
      <c r="O221" s="101">
        <v>46235</v>
      </c>
    </row>
    <row r="222" spans="1:15" x14ac:dyDescent="0.25">
      <c r="A222" s="146"/>
      <c r="B222" s="111"/>
      <c r="C222" s="112"/>
      <c r="D222" s="40" t="s">
        <v>200</v>
      </c>
      <c r="E222" s="2">
        <v>38526</v>
      </c>
      <c r="F222" s="48">
        <v>324.64999999999998</v>
      </c>
      <c r="G222" s="128"/>
      <c r="H222" s="139"/>
      <c r="I222" s="111"/>
      <c r="J222" s="111"/>
      <c r="K222" s="111"/>
      <c r="L222" s="111"/>
      <c r="M222" s="137"/>
      <c r="N222" s="138"/>
      <c r="O222" s="101"/>
    </row>
    <row r="223" spans="1:15" x14ac:dyDescent="0.25">
      <c r="A223" s="146"/>
      <c r="B223" s="111"/>
      <c r="C223" s="112"/>
      <c r="D223" s="40" t="s">
        <v>198</v>
      </c>
      <c r="E223" s="2">
        <v>38508</v>
      </c>
      <c r="F223" s="48">
        <v>653.5</v>
      </c>
      <c r="G223" s="128"/>
      <c r="H223" s="139"/>
      <c r="I223" s="111"/>
      <c r="J223" s="111"/>
      <c r="K223" s="111"/>
      <c r="L223" s="111"/>
      <c r="M223" s="137"/>
      <c r="N223" s="138"/>
      <c r="O223" s="101"/>
    </row>
    <row r="224" spans="1:15" x14ac:dyDescent="0.25">
      <c r="A224" s="146"/>
      <c r="B224" s="111"/>
      <c r="C224" s="112"/>
      <c r="D224" s="40" t="s">
        <v>201</v>
      </c>
      <c r="E224" s="2">
        <v>38535</v>
      </c>
      <c r="F224" s="48">
        <v>3.2</v>
      </c>
      <c r="G224" s="128"/>
      <c r="H224" s="139"/>
      <c r="I224" s="111"/>
      <c r="J224" s="111"/>
      <c r="K224" s="111"/>
      <c r="L224" s="111"/>
      <c r="M224" s="137"/>
      <c r="N224" s="138"/>
      <c r="O224" s="101"/>
    </row>
    <row r="225" spans="1:15" x14ac:dyDescent="0.25">
      <c r="A225" s="146" t="s">
        <v>49</v>
      </c>
      <c r="B225" s="111">
        <v>50</v>
      </c>
      <c r="C225" s="112" t="s">
        <v>202</v>
      </c>
      <c r="D225" s="40" t="s">
        <v>203</v>
      </c>
      <c r="E225" s="2">
        <v>38562</v>
      </c>
      <c r="F225" s="42">
        <v>106.55</v>
      </c>
      <c r="G225" s="128">
        <f>F225+F226+F227</f>
        <v>604.9</v>
      </c>
      <c r="H225" s="139" t="s">
        <v>207</v>
      </c>
      <c r="I225" s="111"/>
      <c r="J225" s="111"/>
      <c r="K225" s="111"/>
      <c r="L225" s="111" t="s">
        <v>208</v>
      </c>
      <c r="M225" s="137">
        <v>438</v>
      </c>
      <c r="N225" s="138">
        <v>44764</v>
      </c>
      <c r="O225" s="101">
        <v>46235</v>
      </c>
    </row>
    <row r="226" spans="1:15" x14ac:dyDescent="0.25">
      <c r="A226" s="146"/>
      <c r="B226" s="111"/>
      <c r="C226" s="112"/>
      <c r="D226" s="40" t="s">
        <v>202</v>
      </c>
      <c r="E226" s="2">
        <v>38553</v>
      </c>
      <c r="F226" s="42">
        <v>386.95</v>
      </c>
      <c r="G226" s="128"/>
      <c r="H226" s="139"/>
      <c r="I226" s="111"/>
      <c r="J226" s="111"/>
      <c r="K226" s="111"/>
      <c r="L226" s="111"/>
      <c r="M226" s="137"/>
      <c r="N226" s="138"/>
      <c r="O226" s="101"/>
    </row>
    <row r="227" spans="1:15" x14ac:dyDescent="0.25">
      <c r="A227" s="146"/>
      <c r="B227" s="111"/>
      <c r="C227" s="112"/>
      <c r="D227" s="40" t="s">
        <v>204</v>
      </c>
      <c r="E227" s="2">
        <v>38571</v>
      </c>
      <c r="F227" s="42">
        <v>111.4</v>
      </c>
      <c r="G227" s="128"/>
      <c r="H227" s="139"/>
      <c r="I227" s="111"/>
      <c r="J227" s="111"/>
      <c r="K227" s="111"/>
      <c r="L227" s="111"/>
      <c r="M227" s="137"/>
      <c r="N227" s="138"/>
      <c r="O227" s="101"/>
    </row>
    <row r="228" spans="1:15" x14ac:dyDescent="0.25">
      <c r="A228" s="146" t="s">
        <v>49</v>
      </c>
      <c r="B228" s="111">
        <v>51</v>
      </c>
      <c r="C228" s="112" t="s">
        <v>209</v>
      </c>
      <c r="D228" s="40" t="s">
        <v>210</v>
      </c>
      <c r="E228" s="2">
        <v>38606</v>
      </c>
      <c r="F228" s="42">
        <v>908.65</v>
      </c>
      <c r="G228" s="128">
        <f>F228+F229+F230+F231</f>
        <v>2373.4</v>
      </c>
      <c r="H228" s="139"/>
      <c r="I228" s="111" t="s">
        <v>224</v>
      </c>
      <c r="J228" s="111"/>
      <c r="K228" s="111"/>
      <c r="L228" s="111" t="s">
        <v>501</v>
      </c>
      <c r="M228" s="137">
        <v>398</v>
      </c>
      <c r="N228" s="138">
        <v>44692</v>
      </c>
      <c r="O228" s="101">
        <v>46153</v>
      </c>
    </row>
    <row r="229" spans="1:15" x14ac:dyDescent="0.25">
      <c r="A229" s="146"/>
      <c r="B229" s="111"/>
      <c r="C229" s="112"/>
      <c r="D229" s="40" t="s">
        <v>211</v>
      </c>
      <c r="E229" s="2">
        <v>38615</v>
      </c>
      <c r="F229" s="42">
        <v>352.15</v>
      </c>
      <c r="G229" s="128"/>
      <c r="H229" s="139"/>
      <c r="I229" s="111"/>
      <c r="J229" s="111"/>
      <c r="K229" s="111"/>
      <c r="L229" s="111"/>
      <c r="M229" s="137"/>
      <c r="N229" s="138"/>
      <c r="O229" s="101"/>
    </row>
    <row r="230" spans="1:15" x14ac:dyDescent="0.25">
      <c r="A230" s="146"/>
      <c r="B230" s="111"/>
      <c r="C230" s="112"/>
      <c r="D230" s="40" t="s">
        <v>212</v>
      </c>
      <c r="E230" s="2">
        <v>38624</v>
      </c>
      <c r="F230" s="42">
        <v>238.65</v>
      </c>
      <c r="G230" s="128"/>
      <c r="H230" s="139"/>
      <c r="I230" s="111"/>
      <c r="J230" s="111"/>
      <c r="K230" s="111"/>
      <c r="L230" s="111"/>
      <c r="M230" s="137"/>
      <c r="N230" s="138"/>
      <c r="O230" s="101"/>
    </row>
    <row r="231" spans="1:15" x14ac:dyDescent="0.25">
      <c r="A231" s="146"/>
      <c r="B231" s="111"/>
      <c r="C231" s="112"/>
      <c r="D231" s="40" t="s">
        <v>209</v>
      </c>
      <c r="E231" s="2">
        <v>38599</v>
      </c>
      <c r="F231" s="42">
        <v>873.95</v>
      </c>
      <c r="G231" s="128"/>
      <c r="H231" s="139"/>
      <c r="I231" s="111"/>
      <c r="J231" s="111"/>
      <c r="K231" s="111"/>
      <c r="L231" s="111"/>
      <c r="M231" s="137"/>
      <c r="N231" s="138"/>
      <c r="O231" s="101"/>
    </row>
    <row r="232" spans="1:15" x14ac:dyDescent="0.25">
      <c r="A232" s="146" t="s">
        <v>49</v>
      </c>
      <c r="B232" s="111">
        <v>52</v>
      </c>
      <c r="C232" s="112" t="s">
        <v>213</v>
      </c>
      <c r="D232" s="40" t="s">
        <v>214</v>
      </c>
      <c r="E232" s="2">
        <v>35857</v>
      </c>
      <c r="F232" s="42">
        <v>119.05</v>
      </c>
      <c r="G232" s="128">
        <f>F232+F233+F234+F235</f>
        <v>1784.25</v>
      </c>
      <c r="H232" s="139" t="s">
        <v>225</v>
      </c>
      <c r="I232" s="111"/>
      <c r="J232" s="111"/>
      <c r="K232" s="111"/>
      <c r="L232" s="111" t="s">
        <v>226</v>
      </c>
      <c r="M232" s="137">
        <v>439</v>
      </c>
      <c r="N232" s="138">
        <v>44764</v>
      </c>
      <c r="O232" s="101">
        <v>46235</v>
      </c>
    </row>
    <row r="233" spans="1:15" x14ac:dyDescent="0.25">
      <c r="A233" s="146"/>
      <c r="B233" s="111"/>
      <c r="C233" s="112"/>
      <c r="D233" s="40" t="s">
        <v>215</v>
      </c>
      <c r="E233" s="2">
        <v>35866</v>
      </c>
      <c r="F233" s="42">
        <v>613.95000000000005</v>
      </c>
      <c r="G233" s="128"/>
      <c r="H233" s="139"/>
      <c r="I233" s="111"/>
      <c r="J233" s="111"/>
      <c r="K233" s="111"/>
      <c r="L233" s="111"/>
      <c r="M233" s="137"/>
      <c r="N233" s="138"/>
      <c r="O233" s="101"/>
    </row>
    <row r="234" spans="1:15" x14ac:dyDescent="0.25">
      <c r="A234" s="146"/>
      <c r="B234" s="111"/>
      <c r="C234" s="112"/>
      <c r="D234" s="40" t="s">
        <v>213</v>
      </c>
      <c r="E234" s="2">
        <v>35848</v>
      </c>
      <c r="F234" s="42">
        <v>511.4</v>
      </c>
      <c r="G234" s="128"/>
      <c r="H234" s="139"/>
      <c r="I234" s="111"/>
      <c r="J234" s="111"/>
      <c r="K234" s="111"/>
      <c r="L234" s="111"/>
      <c r="M234" s="137"/>
      <c r="N234" s="138"/>
      <c r="O234" s="101"/>
    </row>
    <row r="235" spans="1:15" x14ac:dyDescent="0.25">
      <c r="A235" s="146"/>
      <c r="B235" s="111"/>
      <c r="C235" s="112"/>
      <c r="D235" s="40" t="s">
        <v>216</v>
      </c>
      <c r="E235" s="2">
        <v>35875</v>
      </c>
      <c r="F235" s="42">
        <v>539.85</v>
      </c>
      <c r="G235" s="128"/>
      <c r="H235" s="139"/>
      <c r="I235" s="111"/>
      <c r="J235" s="111"/>
      <c r="K235" s="111"/>
      <c r="L235" s="111"/>
      <c r="M235" s="137"/>
      <c r="N235" s="138"/>
      <c r="O235" s="101"/>
    </row>
    <row r="236" spans="1:15" x14ac:dyDescent="0.25">
      <c r="A236" s="111" t="s">
        <v>49</v>
      </c>
      <c r="B236" s="111">
        <v>53</v>
      </c>
      <c r="C236" s="112" t="s">
        <v>217</v>
      </c>
      <c r="D236" s="40" t="s">
        <v>218</v>
      </c>
      <c r="E236" s="2">
        <v>38651</v>
      </c>
      <c r="F236" s="42">
        <v>665.7</v>
      </c>
      <c r="G236" s="128">
        <f>F236+F237+F238</f>
        <v>1190.0999999999999</v>
      </c>
      <c r="H236" s="139"/>
      <c r="I236" s="111" t="s">
        <v>306</v>
      </c>
      <c r="J236" s="111"/>
      <c r="K236" s="111"/>
      <c r="L236" s="111" t="s">
        <v>307</v>
      </c>
      <c r="M236" s="137">
        <v>440</v>
      </c>
      <c r="N236" s="138">
        <v>44764</v>
      </c>
      <c r="O236" s="101">
        <v>46235</v>
      </c>
    </row>
    <row r="237" spans="1:15" x14ac:dyDescent="0.25">
      <c r="A237" s="129"/>
      <c r="B237" s="129"/>
      <c r="C237" s="112"/>
      <c r="D237" s="40" t="s">
        <v>217</v>
      </c>
      <c r="E237" s="2">
        <v>38642</v>
      </c>
      <c r="F237" s="42">
        <v>108.55</v>
      </c>
      <c r="G237" s="128"/>
      <c r="H237" s="139"/>
      <c r="I237" s="111"/>
      <c r="J237" s="111"/>
      <c r="K237" s="111"/>
      <c r="L237" s="111"/>
      <c r="M237" s="137"/>
      <c r="N237" s="138"/>
      <c r="O237" s="101"/>
    </row>
    <row r="238" spans="1:15" x14ac:dyDescent="0.25">
      <c r="A238" s="129"/>
      <c r="B238" s="129"/>
      <c r="C238" s="112"/>
      <c r="D238" s="40" t="s">
        <v>219</v>
      </c>
      <c r="E238" s="2">
        <v>38660</v>
      </c>
      <c r="F238" s="48">
        <v>415.85</v>
      </c>
      <c r="G238" s="128"/>
      <c r="H238" s="139"/>
      <c r="I238" s="111"/>
      <c r="J238" s="111"/>
      <c r="K238" s="111"/>
      <c r="L238" s="111"/>
      <c r="M238" s="137"/>
      <c r="N238" s="138"/>
      <c r="O238" s="101"/>
    </row>
    <row r="239" spans="1:15" x14ac:dyDescent="0.25">
      <c r="A239" s="111" t="s">
        <v>49</v>
      </c>
      <c r="B239" s="111">
        <v>54</v>
      </c>
      <c r="C239" s="112" t="s">
        <v>220</v>
      </c>
      <c r="D239" s="40" t="s">
        <v>221</v>
      </c>
      <c r="E239" s="2">
        <v>38697</v>
      </c>
      <c r="F239" s="48">
        <v>258.25</v>
      </c>
      <c r="G239" s="114">
        <f>F239+F240+F241+F242+F243</f>
        <v>845.1</v>
      </c>
      <c r="H239" s="111"/>
      <c r="I239" s="111" t="s">
        <v>227</v>
      </c>
      <c r="J239" s="111"/>
      <c r="K239" s="111"/>
      <c r="L239" s="111" t="s">
        <v>228</v>
      </c>
      <c r="M239" s="137">
        <v>441</v>
      </c>
      <c r="N239" s="138">
        <v>44764</v>
      </c>
      <c r="O239" s="138">
        <v>46235</v>
      </c>
    </row>
    <row r="240" spans="1:15" x14ac:dyDescent="0.25">
      <c r="A240" s="129"/>
      <c r="B240" s="129"/>
      <c r="C240" s="112"/>
      <c r="D240" s="40" t="s">
        <v>222</v>
      </c>
      <c r="E240" s="2">
        <v>38704</v>
      </c>
      <c r="F240" s="48">
        <v>86.95</v>
      </c>
      <c r="G240" s="114"/>
      <c r="H240" s="111"/>
      <c r="I240" s="111"/>
      <c r="J240" s="111"/>
      <c r="K240" s="111"/>
      <c r="L240" s="111"/>
      <c r="M240" s="137"/>
      <c r="N240" s="138"/>
      <c r="O240" s="138"/>
    </row>
    <row r="241" spans="1:15" x14ac:dyDescent="0.25">
      <c r="A241" s="129"/>
      <c r="B241" s="129"/>
      <c r="C241" s="112"/>
      <c r="D241" s="40" t="s">
        <v>220</v>
      </c>
      <c r="E241" s="2">
        <v>38688</v>
      </c>
      <c r="F241" s="48">
        <v>124.15</v>
      </c>
      <c r="G241" s="114"/>
      <c r="H241" s="111"/>
      <c r="I241" s="111"/>
      <c r="J241" s="111"/>
      <c r="K241" s="111"/>
      <c r="L241" s="111"/>
      <c r="M241" s="137"/>
      <c r="N241" s="138"/>
      <c r="O241" s="138"/>
    </row>
    <row r="242" spans="1:15" x14ac:dyDescent="0.25">
      <c r="A242" s="129"/>
      <c r="B242" s="129"/>
      <c r="C242" s="112"/>
      <c r="D242" s="40" t="s">
        <v>219</v>
      </c>
      <c r="E242" s="2">
        <v>38713</v>
      </c>
      <c r="F242" s="48">
        <v>249.25</v>
      </c>
      <c r="G242" s="114"/>
      <c r="H242" s="111"/>
      <c r="I242" s="111"/>
      <c r="J242" s="111"/>
      <c r="K242" s="111"/>
      <c r="L242" s="111"/>
      <c r="M242" s="137"/>
      <c r="N242" s="138"/>
      <c r="O242" s="138"/>
    </row>
    <row r="243" spans="1:15" x14ac:dyDescent="0.25">
      <c r="A243" s="129"/>
      <c r="B243" s="129"/>
      <c r="C243" s="112"/>
      <c r="D243" s="40" t="s">
        <v>223</v>
      </c>
      <c r="E243" s="2">
        <v>38722</v>
      </c>
      <c r="F243" s="48">
        <v>126.5</v>
      </c>
      <c r="G243" s="114"/>
      <c r="H243" s="111"/>
      <c r="I243" s="111"/>
      <c r="J243" s="111"/>
      <c r="K243" s="111"/>
      <c r="L243" s="111"/>
      <c r="M243" s="137"/>
      <c r="N243" s="138"/>
      <c r="O243" s="138"/>
    </row>
    <row r="244" spans="1:15" ht="24" x14ac:dyDescent="0.25">
      <c r="A244" s="30" t="s">
        <v>49</v>
      </c>
      <c r="B244" s="11">
        <v>55</v>
      </c>
      <c r="C244" s="39" t="s">
        <v>229</v>
      </c>
      <c r="D244" s="40" t="s">
        <v>229</v>
      </c>
      <c r="E244" s="2">
        <v>38740</v>
      </c>
      <c r="F244" s="31">
        <v>640.25</v>
      </c>
      <c r="G244" s="57">
        <f>F244</f>
        <v>640.25</v>
      </c>
      <c r="H244" s="9"/>
      <c r="I244" s="6" t="s">
        <v>310</v>
      </c>
      <c r="J244" s="6"/>
      <c r="K244" s="6"/>
      <c r="L244" s="6" t="s">
        <v>230</v>
      </c>
      <c r="M244" s="8">
        <v>404</v>
      </c>
      <c r="N244" s="7">
        <v>44692</v>
      </c>
      <c r="O244" s="12">
        <v>46153</v>
      </c>
    </row>
    <row r="245" spans="1:15" x14ac:dyDescent="0.25">
      <c r="A245" s="111" t="s">
        <v>49</v>
      </c>
      <c r="B245" s="111">
        <v>56</v>
      </c>
      <c r="C245" s="112" t="s">
        <v>232</v>
      </c>
      <c r="D245" s="40" t="s">
        <v>233</v>
      </c>
      <c r="E245" s="2">
        <v>38839</v>
      </c>
      <c r="F245" s="42">
        <v>316.64999999999998</v>
      </c>
      <c r="G245" s="128">
        <f>F245+F246</f>
        <v>1441.65</v>
      </c>
      <c r="H245" s="111"/>
      <c r="I245" s="111" t="s">
        <v>234</v>
      </c>
      <c r="J245" s="111"/>
      <c r="K245" s="111"/>
      <c r="L245" s="111" t="s">
        <v>231</v>
      </c>
      <c r="M245" s="137">
        <v>410</v>
      </c>
      <c r="N245" s="138">
        <v>44692</v>
      </c>
      <c r="O245" s="138">
        <v>46153</v>
      </c>
    </row>
    <row r="246" spans="1:15" x14ac:dyDescent="0.25">
      <c r="A246" s="111"/>
      <c r="B246" s="111"/>
      <c r="C246" s="112"/>
      <c r="D246" s="40" t="s">
        <v>232</v>
      </c>
      <c r="E246" s="2">
        <v>38820</v>
      </c>
      <c r="F246" s="42">
        <v>1125</v>
      </c>
      <c r="G246" s="128"/>
      <c r="H246" s="111"/>
      <c r="I246" s="111"/>
      <c r="J246" s="111"/>
      <c r="K246" s="111"/>
      <c r="L246" s="111"/>
      <c r="M246" s="137"/>
      <c r="N246" s="138"/>
      <c r="O246" s="138"/>
    </row>
    <row r="247" spans="1:15" x14ac:dyDescent="0.25">
      <c r="A247" s="146" t="s">
        <v>49</v>
      </c>
      <c r="B247" s="111">
        <v>57</v>
      </c>
      <c r="C247" s="112" t="s">
        <v>235</v>
      </c>
      <c r="D247" s="40" t="s">
        <v>236</v>
      </c>
      <c r="E247" s="2">
        <v>38866</v>
      </c>
      <c r="F247" s="42">
        <v>181.05</v>
      </c>
      <c r="G247" s="114">
        <f>F247+F248+F249</f>
        <v>916.65</v>
      </c>
      <c r="H247" s="139" t="s">
        <v>282</v>
      </c>
      <c r="I247" s="111"/>
      <c r="J247" s="111"/>
      <c r="K247" s="111"/>
      <c r="L247" s="111" t="s">
        <v>283</v>
      </c>
      <c r="M247" s="137">
        <v>442</v>
      </c>
      <c r="N247" s="138">
        <v>44764</v>
      </c>
      <c r="O247" s="101">
        <v>46235</v>
      </c>
    </row>
    <row r="248" spans="1:15" x14ac:dyDescent="0.25">
      <c r="A248" s="146"/>
      <c r="B248" s="111"/>
      <c r="C248" s="112"/>
      <c r="D248" s="40" t="s">
        <v>235</v>
      </c>
      <c r="E248" s="2">
        <v>38857</v>
      </c>
      <c r="F248" s="42">
        <v>607.5</v>
      </c>
      <c r="G248" s="114"/>
      <c r="H248" s="139"/>
      <c r="I248" s="111"/>
      <c r="J248" s="111"/>
      <c r="K248" s="111"/>
      <c r="L248" s="111"/>
      <c r="M248" s="137"/>
      <c r="N248" s="138"/>
      <c r="O248" s="101"/>
    </row>
    <row r="249" spans="1:15" x14ac:dyDescent="0.25">
      <c r="A249" s="146"/>
      <c r="B249" s="111"/>
      <c r="C249" s="112"/>
      <c r="D249" s="40" t="s">
        <v>188</v>
      </c>
      <c r="E249" s="2">
        <v>38884</v>
      </c>
      <c r="F249" s="42">
        <v>128.1</v>
      </c>
      <c r="G249" s="114"/>
      <c r="H249" s="139"/>
      <c r="I249" s="111"/>
      <c r="J249" s="111"/>
      <c r="K249" s="111"/>
      <c r="L249" s="111"/>
      <c r="M249" s="137"/>
      <c r="N249" s="138"/>
      <c r="O249" s="101"/>
    </row>
    <row r="250" spans="1:15" x14ac:dyDescent="0.25">
      <c r="A250" s="110" t="s">
        <v>49</v>
      </c>
      <c r="B250" s="110">
        <v>58</v>
      </c>
      <c r="C250" s="112" t="s">
        <v>358</v>
      </c>
      <c r="D250" s="40" t="s">
        <v>359</v>
      </c>
      <c r="E250" s="2">
        <v>38919</v>
      </c>
      <c r="F250" s="34">
        <v>17.45</v>
      </c>
      <c r="G250" s="114">
        <f>F250+F251+F252+F253+F254+F255+F256+F257</f>
        <v>1235.95</v>
      </c>
      <c r="H250" s="78"/>
      <c r="I250" s="78" t="s">
        <v>388</v>
      </c>
      <c r="J250" s="78"/>
      <c r="K250" s="78"/>
      <c r="L250" s="78" t="s">
        <v>389</v>
      </c>
      <c r="M250" s="137">
        <v>544</v>
      </c>
      <c r="N250" s="138" t="s">
        <v>390</v>
      </c>
      <c r="O250" s="138">
        <v>46358</v>
      </c>
    </row>
    <row r="251" spans="1:15" x14ac:dyDescent="0.25">
      <c r="A251" s="119"/>
      <c r="B251" s="119"/>
      <c r="C251" s="112"/>
      <c r="D251" s="40" t="s">
        <v>360</v>
      </c>
      <c r="E251" s="2">
        <v>38928</v>
      </c>
      <c r="F251" s="34">
        <v>398.65</v>
      </c>
      <c r="G251" s="114"/>
      <c r="H251" s="78"/>
      <c r="I251" s="78"/>
      <c r="J251" s="78"/>
      <c r="K251" s="78"/>
      <c r="L251" s="78"/>
      <c r="M251" s="137"/>
      <c r="N251" s="138"/>
      <c r="O251" s="138"/>
    </row>
    <row r="252" spans="1:15" x14ac:dyDescent="0.25">
      <c r="A252" s="119"/>
      <c r="B252" s="119"/>
      <c r="C252" s="112"/>
      <c r="D252" s="40" t="s">
        <v>361</v>
      </c>
      <c r="E252" s="2">
        <v>38937</v>
      </c>
      <c r="F252" s="34">
        <v>171.9</v>
      </c>
      <c r="G252" s="114"/>
      <c r="H252" s="78"/>
      <c r="I252" s="78"/>
      <c r="J252" s="78"/>
      <c r="K252" s="78"/>
      <c r="L252" s="78"/>
      <c r="M252" s="137"/>
      <c r="N252" s="138"/>
      <c r="O252" s="138"/>
    </row>
    <row r="253" spans="1:15" x14ac:dyDescent="0.25">
      <c r="A253" s="119"/>
      <c r="B253" s="119"/>
      <c r="C253" s="112"/>
      <c r="D253" s="40" t="s">
        <v>34</v>
      </c>
      <c r="E253" s="2">
        <v>38946</v>
      </c>
      <c r="F253" s="34">
        <v>6.1</v>
      </c>
      <c r="G253" s="114"/>
      <c r="H253" s="78"/>
      <c r="I253" s="78"/>
      <c r="J253" s="78"/>
      <c r="K253" s="78"/>
      <c r="L253" s="78"/>
      <c r="M253" s="137"/>
      <c r="N253" s="138"/>
      <c r="O253" s="138"/>
    </row>
    <row r="254" spans="1:15" x14ac:dyDescent="0.25">
      <c r="A254" s="119"/>
      <c r="B254" s="119"/>
      <c r="C254" s="112"/>
      <c r="D254" s="40" t="s">
        <v>362</v>
      </c>
      <c r="E254" s="2">
        <v>38955</v>
      </c>
      <c r="F254" s="34">
        <v>97.3</v>
      </c>
      <c r="G254" s="114"/>
      <c r="H254" s="78"/>
      <c r="I254" s="78"/>
      <c r="J254" s="78"/>
      <c r="K254" s="78"/>
      <c r="L254" s="78"/>
      <c r="M254" s="137"/>
      <c r="N254" s="138"/>
      <c r="O254" s="138"/>
    </row>
    <row r="255" spans="1:15" x14ac:dyDescent="0.25">
      <c r="A255" s="119"/>
      <c r="B255" s="119"/>
      <c r="C255" s="112"/>
      <c r="D255" s="40" t="s">
        <v>363</v>
      </c>
      <c r="E255" s="2">
        <v>38964</v>
      </c>
      <c r="F255" s="34">
        <v>197</v>
      </c>
      <c r="G255" s="114"/>
      <c r="H255" s="78"/>
      <c r="I255" s="78"/>
      <c r="J255" s="78"/>
      <c r="K255" s="78"/>
      <c r="L255" s="78"/>
      <c r="M255" s="137"/>
      <c r="N255" s="138"/>
      <c r="O255" s="138"/>
    </row>
    <row r="256" spans="1:15" x14ac:dyDescent="0.25">
      <c r="A256" s="119"/>
      <c r="B256" s="119"/>
      <c r="C256" s="112"/>
      <c r="D256" s="40" t="s">
        <v>364</v>
      </c>
      <c r="E256" s="2">
        <v>38973</v>
      </c>
      <c r="F256" s="34">
        <v>192.15</v>
      </c>
      <c r="G256" s="114"/>
      <c r="H256" s="78"/>
      <c r="I256" s="78"/>
      <c r="J256" s="78"/>
      <c r="K256" s="78"/>
      <c r="L256" s="78"/>
      <c r="M256" s="137"/>
      <c r="N256" s="138"/>
      <c r="O256" s="138"/>
    </row>
    <row r="257" spans="1:15" x14ac:dyDescent="0.25">
      <c r="A257" s="120"/>
      <c r="B257" s="120"/>
      <c r="C257" s="112"/>
      <c r="D257" s="40" t="s">
        <v>358</v>
      </c>
      <c r="E257" s="2">
        <v>38900</v>
      </c>
      <c r="F257" s="34">
        <v>155.4</v>
      </c>
      <c r="G257" s="114"/>
      <c r="H257" s="78"/>
      <c r="I257" s="78"/>
      <c r="J257" s="78"/>
      <c r="K257" s="78"/>
      <c r="L257" s="78"/>
      <c r="M257" s="137"/>
      <c r="N257" s="138"/>
      <c r="O257" s="138"/>
    </row>
    <row r="258" spans="1:15" x14ac:dyDescent="0.25">
      <c r="A258" s="110" t="s">
        <v>49</v>
      </c>
      <c r="B258" s="110">
        <v>59</v>
      </c>
      <c r="C258" s="112" t="s">
        <v>318</v>
      </c>
      <c r="D258" s="40" t="s">
        <v>319</v>
      </c>
      <c r="E258" s="2">
        <v>36088</v>
      </c>
      <c r="F258" s="42">
        <v>251.5</v>
      </c>
      <c r="G258" s="114">
        <f>F258+F259+F260+F261+F262+F263</f>
        <v>1168.55</v>
      </c>
      <c r="H258" s="111"/>
      <c r="I258" s="111" t="s">
        <v>316</v>
      </c>
      <c r="J258" s="111"/>
      <c r="K258" s="111"/>
      <c r="L258" s="111" t="s">
        <v>317</v>
      </c>
      <c r="M258" s="137">
        <v>532</v>
      </c>
      <c r="N258" s="138" t="s">
        <v>331</v>
      </c>
      <c r="O258" s="138">
        <v>46327</v>
      </c>
    </row>
    <row r="259" spans="1:15" x14ac:dyDescent="0.25">
      <c r="A259" s="119"/>
      <c r="B259" s="119"/>
      <c r="C259" s="112"/>
      <c r="D259" s="40" t="s">
        <v>320</v>
      </c>
      <c r="E259" s="2">
        <v>36097</v>
      </c>
      <c r="F259" s="42">
        <v>51.9</v>
      </c>
      <c r="G259" s="114"/>
      <c r="H259" s="111"/>
      <c r="I259" s="111"/>
      <c r="J259" s="111"/>
      <c r="K259" s="111"/>
      <c r="L259" s="111"/>
      <c r="M259" s="137"/>
      <c r="N259" s="138"/>
      <c r="O259" s="138"/>
    </row>
    <row r="260" spans="1:15" x14ac:dyDescent="0.25">
      <c r="A260" s="119"/>
      <c r="B260" s="119"/>
      <c r="C260" s="112"/>
      <c r="D260" s="40" t="s">
        <v>321</v>
      </c>
      <c r="E260" s="2">
        <v>36104</v>
      </c>
      <c r="F260" s="42">
        <v>496.35</v>
      </c>
      <c r="G260" s="114"/>
      <c r="H260" s="111"/>
      <c r="I260" s="111"/>
      <c r="J260" s="111"/>
      <c r="K260" s="111"/>
      <c r="L260" s="111"/>
      <c r="M260" s="137"/>
      <c r="N260" s="138"/>
      <c r="O260" s="138"/>
    </row>
    <row r="261" spans="1:15" x14ac:dyDescent="0.25">
      <c r="A261" s="119"/>
      <c r="B261" s="119"/>
      <c r="C261" s="112"/>
      <c r="D261" s="40" t="s">
        <v>322</v>
      </c>
      <c r="E261" s="2">
        <v>36113</v>
      </c>
      <c r="F261" s="42">
        <v>114.15</v>
      </c>
      <c r="G261" s="114"/>
      <c r="H261" s="111"/>
      <c r="I261" s="111"/>
      <c r="J261" s="111"/>
      <c r="K261" s="111"/>
      <c r="L261" s="111"/>
      <c r="M261" s="137"/>
      <c r="N261" s="138"/>
      <c r="O261" s="138"/>
    </row>
    <row r="262" spans="1:15" x14ac:dyDescent="0.25">
      <c r="A262" s="119"/>
      <c r="B262" s="119"/>
      <c r="C262" s="112"/>
      <c r="D262" s="40" t="s">
        <v>323</v>
      </c>
      <c r="E262" s="2">
        <v>36122</v>
      </c>
      <c r="F262" s="42">
        <v>22.6</v>
      </c>
      <c r="G262" s="114"/>
      <c r="H262" s="111"/>
      <c r="I262" s="111"/>
      <c r="J262" s="111"/>
      <c r="K262" s="111"/>
      <c r="L262" s="111"/>
      <c r="M262" s="137"/>
      <c r="N262" s="138"/>
      <c r="O262" s="138"/>
    </row>
    <row r="263" spans="1:15" x14ac:dyDescent="0.25">
      <c r="A263" s="120"/>
      <c r="B263" s="120"/>
      <c r="C263" s="112"/>
      <c r="D263" s="40" t="s">
        <v>318</v>
      </c>
      <c r="E263" s="2">
        <v>36079</v>
      </c>
      <c r="F263" s="42">
        <v>232.05</v>
      </c>
      <c r="G263" s="114"/>
      <c r="H263" s="111"/>
      <c r="I263" s="111"/>
      <c r="J263" s="111"/>
      <c r="K263" s="111"/>
      <c r="L263" s="111"/>
      <c r="M263" s="137"/>
      <c r="N263" s="138"/>
      <c r="O263" s="138"/>
    </row>
    <row r="264" spans="1:15" x14ac:dyDescent="0.25">
      <c r="A264" s="146" t="s">
        <v>49</v>
      </c>
      <c r="B264" s="111">
        <v>60</v>
      </c>
      <c r="C264" s="145" t="s">
        <v>35</v>
      </c>
      <c r="D264" s="40" t="s">
        <v>36</v>
      </c>
      <c r="E264" s="2">
        <v>35900</v>
      </c>
      <c r="F264" s="42">
        <v>169.25</v>
      </c>
      <c r="G264" s="114">
        <f>F264+F265+F266+F267</f>
        <v>1335.7</v>
      </c>
      <c r="H264" s="139"/>
      <c r="I264" s="111"/>
      <c r="J264" s="111"/>
      <c r="K264" s="111" t="s">
        <v>37</v>
      </c>
      <c r="L264" s="111" t="s">
        <v>38</v>
      </c>
      <c r="M264" s="137">
        <v>497</v>
      </c>
      <c r="N264" s="138">
        <v>44175</v>
      </c>
      <c r="O264" s="160">
        <v>45647</v>
      </c>
    </row>
    <row r="265" spans="1:15" x14ac:dyDescent="0.25">
      <c r="A265" s="146"/>
      <c r="B265" s="111"/>
      <c r="C265" s="145"/>
      <c r="D265" s="40" t="s">
        <v>35</v>
      </c>
      <c r="E265" s="2">
        <v>35893</v>
      </c>
      <c r="F265" s="42">
        <v>201.55</v>
      </c>
      <c r="G265" s="114"/>
      <c r="H265" s="139"/>
      <c r="I265" s="111"/>
      <c r="J265" s="111"/>
      <c r="K265" s="111"/>
      <c r="L265" s="111"/>
      <c r="M265" s="137"/>
      <c r="N265" s="138">
        <v>36404</v>
      </c>
      <c r="O265" s="160">
        <v>44621</v>
      </c>
    </row>
    <row r="266" spans="1:15" x14ac:dyDescent="0.25">
      <c r="A266" s="146"/>
      <c r="B266" s="111"/>
      <c r="C266" s="145"/>
      <c r="D266" s="40" t="s">
        <v>39</v>
      </c>
      <c r="E266" s="2">
        <v>35919</v>
      </c>
      <c r="F266" s="42">
        <v>475.9</v>
      </c>
      <c r="G266" s="114"/>
      <c r="H266" s="139"/>
      <c r="I266" s="111"/>
      <c r="J266" s="111"/>
      <c r="K266" s="111"/>
      <c r="L266" s="111"/>
      <c r="M266" s="137"/>
      <c r="N266" s="138">
        <v>36404</v>
      </c>
      <c r="O266" s="160">
        <v>44621</v>
      </c>
    </row>
    <row r="267" spans="1:15" x14ac:dyDescent="0.25">
      <c r="A267" s="146"/>
      <c r="B267" s="111"/>
      <c r="C267" s="145"/>
      <c r="D267" s="40" t="s">
        <v>33</v>
      </c>
      <c r="E267" s="2">
        <v>35928</v>
      </c>
      <c r="F267" s="42">
        <v>489</v>
      </c>
      <c r="G267" s="114"/>
      <c r="H267" s="139"/>
      <c r="I267" s="111"/>
      <c r="J267" s="111"/>
      <c r="K267" s="111"/>
      <c r="L267" s="111"/>
      <c r="M267" s="137"/>
      <c r="N267" s="138">
        <v>36404</v>
      </c>
      <c r="O267" s="160">
        <v>44621</v>
      </c>
    </row>
    <row r="268" spans="1:15" x14ac:dyDescent="0.25">
      <c r="A268" s="110" t="s">
        <v>49</v>
      </c>
      <c r="B268" s="110">
        <v>61</v>
      </c>
      <c r="C268" s="112" t="s">
        <v>365</v>
      </c>
      <c r="D268" s="40" t="s">
        <v>366</v>
      </c>
      <c r="E268" s="2">
        <v>39006</v>
      </c>
      <c r="F268" s="34">
        <v>10.1</v>
      </c>
      <c r="G268" s="114">
        <f>F268+F269+F270+F271+F272+F273</f>
        <v>1560.9</v>
      </c>
      <c r="H268" s="78"/>
      <c r="I268" s="78" t="s">
        <v>392</v>
      </c>
      <c r="J268" s="78"/>
      <c r="K268" s="78"/>
      <c r="L268" s="78" t="s">
        <v>391</v>
      </c>
      <c r="M268" s="137">
        <v>545</v>
      </c>
      <c r="N268" s="138" t="s">
        <v>393</v>
      </c>
      <c r="O268" s="138">
        <v>46358</v>
      </c>
    </row>
    <row r="269" spans="1:15" x14ac:dyDescent="0.25">
      <c r="A269" s="119"/>
      <c r="B269" s="119"/>
      <c r="C269" s="112"/>
      <c r="D269" s="40" t="s">
        <v>367</v>
      </c>
      <c r="E269" s="2">
        <v>39015</v>
      </c>
      <c r="F269" s="34">
        <v>540.04999999999995</v>
      </c>
      <c r="G269" s="114"/>
      <c r="H269" s="78"/>
      <c r="I269" s="78"/>
      <c r="J269" s="78"/>
      <c r="K269" s="78"/>
      <c r="L269" s="78"/>
      <c r="M269" s="137"/>
      <c r="N269" s="138"/>
      <c r="O269" s="138"/>
    </row>
    <row r="270" spans="1:15" x14ac:dyDescent="0.25">
      <c r="A270" s="119"/>
      <c r="B270" s="119"/>
      <c r="C270" s="112"/>
      <c r="D270" s="40" t="s">
        <v>368</v>
      </c>
      <c r="E270" s="2">
        <v>39024</v>
      </c>
      <c r="F270" s="34">
        <v>153.55000000000001</v>
      </c>
      <c r="G270" s="114"/>
      <c r="H270" s="78"/>
      <c r="I270" s="78"/>
      <c r="J270" s="78"/>
      <c r="K270" s="78"/>
      <c r="L270" s="78"/>
      <c r="M270" s="137"/>
      <c r="N270" s="138"/>
      <c r="O270" s="138"/>
    </row>
    <row r="271" spans="1:15" x14ac:dyDescent="0.25">
      <c r="A271" s="119"/>
      <c r="B271" s="119"/>
      <c r="C271" s="112"/>
      <c r="D271" s="40" t="s">
        <v>400</v>
      </c>
      <c r="E271" s="2">
        <v>39033</v>
      </c>
      <c r="F271" s="34">
        <v>107.4</v>
      </c>
      <c r="G271" s="114"/>
      <c r="H271" s="78"/>
      <c r="I271" s="78"/>
      <c r="J271" s="78"/>
      <c r="K271" s="78"/>
      <c r="L271" s="78"/>
      <c r="M271" s="137"/>
      <c r="N271" s="138"/>
      <c r="O271" s="138"/>
    </row>
    <row r="272" spans="1:15" x14ac:dyDescent="0.25">
      <c r="A272" s="119"/>
      <c r="B272" s="119"/>
      <c r="C272" s="112"/>
      <c r="D272" s="40" t="s">
        <v>369</v>
      </c>
      <c r="E272" s="2">
        <v>39042</v>
      </c>
      <c r="F272" s="34">
        <v>74.650000000000006</v>
      </c>
      <c r="G272" s="114"/>
      <c r="H272" s="78"/>
      <c r="I272" s="78"/>
      <c r="J272" s="78"/>
      <c r="K272" s="78"/>
      <c r="L272" s="78"/>
      <c r="M272" s="137"/>
      <c r="N272" s="138"/>
      <c r="O272" s="138"/>
    </row>
    <row r="273" spans="1:15" x14ac:dyDescent="0.25">
      <c r="A273" s="120"/>
      <c r="B273" s="120"/>
      <c r="C273" s="112"/>
      <c r="D273" s="40" t="s">
        <v>365</v>
      </c>
      <c r="E273" s="2">
        <v>38991</v>
      </c>
      <c r="F273" s="34">
        <v>675.15</v>
      </c>
      <c r="G273" s="114"/>
      <c r="H273" s="78"/>
      <c r="I273" s="78"/>
      <c r="J273" s="78"/>
      <c r="K273" s="78"/>
      <c r="L273" s="78"/>
      <c r="M273" s="137"/>
      <c r="N273" s="138"/>
      <c r="O273" s="138"/>
    </row>
    <row r="274" spans="1:15" x14ac:dyDescent="0.25">
      <c r="A274" s="146" t="s">
        <v>49</v>
      </c>
      <c r="B274" s="147">
        <v>62</v>
      </c>
      <c r="C274" s="112" t="s">
        <v>237</v>
      </c>
      <c r="D274" s="40" t="s">
        <v>238</v>
      </c>
      <c r="E274" s="2">
        <v>39140</v>
      </c>
      <c r="F274" s="42">
        <v>450.3</v>
      </c>
      <c r="G274" s="128">
        <f>F274+F275+F276</f>
        <v>910.2</v>
      </c>
      <c r="H274" s="139" t="s">
        <v>284</v>
      </c>
      <c r="I274" s="111"/>
      <c r="J274" s="111"/>
      <c r="K274" s="111"/>
      <c r="L274" s="111" t="s">
        <v>285</v>
      </c>
      <c r="M274" s="137">
        <v>443</v>
      </c>
      <c r="N274" s="138">
        <v>44764</v>
      </c>
      <c r="O274" s="101">
        <v>46235</v>
      </c>
    </row>
    <row r="275" spans="1:15" x14ac:dyDescent="0.25">
      <c r="A275" s="146"/>
      <c r="B275" s="147"/>
      <c r="C275" s="112"/>
      <c r="D275" s="40" t="s">
        <v>28</v>
      </c>
      <c r="E275" s="2">
        <v>39159</v>
      </c>
      <c r="F275" s="42">
        <v>235.35</v>
      </c>
      <c r="G275" s="128"/>
      <c r="H275" s="139"/>
      <c r="I275" s="111"/>
      <c r="J275" s="111"/>
      <c r="K275" s="111"/>
      <c r="L275" s="111"/>
      <c r="M275" s="137"/>
      <c r="N275" s="138"/>
      <c r="O275" s="101"/>
    </row>
    <row r="276" spans="1:15" x14ac:dyDescent="0.25">
      <c r="A276" s="146"/>
      <c r="B276" s="147"/>
      <c r="C276" s="112"/>
      <c r="D276" s="40" t="s">
        <v>237</v>
      </c>
      <c r="E276" s="2">
        <v>39131</v>
      </c>
      <c r="F276" s="42">
        <v>224.55</v>
      </c>
      <c r="G276" s="128"/>
      <c r="H276" s="139"/>
      <c r="I276" s="111"/>
      <c r="J276" s="111"/>
      <c r="K276" s="111"/>
      <c r="L276" s="111"/>
      <c r="M276" s="137"/>
      <c r="N276" s="138"/>
      <c r="O276" s="101"/>
    </row>
    <row r="277" spans="1:15" x14ac:dyDescent="0.25">
      <c r="A277" s="146" t="s">
        <v>49</v>
      </c>
      <c r="B277" s="139">
        <v>63</v>
      </c>
      <c r="C277" s="112" t="s">
        <v>239</v>
      </c>
      <c r="D277" s="40" t="s">
        <v>240</v>
      </c>
      <c r="E277" s="2">
        <v>39186</v>
      </c>
      <c r="F277" s="42">
        <v>185</v>
      </c>
      <c r="G277" s="114">
        <f>F277+F278+F279+F280+F281</f>
        <v>1269.8</v>
      </c>
      <c r="H277" s="139" t="s">
        <v>225</v>
      </c>
      <c r="I277" s="111"/>
      <c r="J277" s="111"/>
      <c r="K277" s="111"/>
      <c r="L277" s="111" t="s">
        <v>226</v>
      </c>
      <c r="M277" s="137">
        <v>444</v>
      </c>
      <c r="N277" s="138">
        <v>44764</v>
      </c>
      <c r="O277" s="101">
        <v>46235</v>
      </c>
    </row>
    <row r="278" spans="1:15" x14ac:dyDescent="0.25">
      <c r="A278" s="146"/>
      <c r="B278" s="147"/>
      <c r="C278" s="144"/>
      <c r="D278" s="40" t="s">
        <v>241</v>
      </c>
      <c r="E278" s="2">
        <v>39195</v>
      </c>
      <c r="F278" s="42">
        <v>512.45000000000005</v>
      </c>
      <c r="G278" s="128"/>
      <c r="H278" s="139"/>
      <c r="I278" s="111"/>
      <c r="J278" s="111"/>
      <c r="K278" s="111"/>
      <c r="L278" s="111"/>
      <c r="M278" s="137"/>
      <c r="N278" s="138"/>
      <c r="O278" s="101"/>
    </row>
    <row r="279" spans="1:15" x14ac:dyDescent="0.25">
      <c r="A279" s="146"/>
      <c r="B279" s="147"/>
      <c r="C279" s="144"/>
      <c r="D279" s="40" t="s">
        <v>141</v>
      </c>
      <c r="E279" s="2">
        <v>39202</v>
      </c>
      <c r="F279" s="42">
        <v>155.65</v>
      </c>
      <c r="G279" s="128"/>
      <c r="H279" s="139"/>
      <c r="I279" s="111"/>
      <c r="J279" s="111"/>
      <c r="K279" s="111"/>
      <c r="L279" s="111"/>
      <c r="M279" s="137"/>
      <c r="N279" s="138"/>
      <c r="O279" s="101"/>
    </row>
    <row r="280" spans="1:15" x14ac:dyDescent="0.25">
      <c r="A280" s="146"/>
      <c r="B280" s="147"/>
      <c r="C280" s="144"/>
      <c r="D280" s="40" t="s">
        <v>242</v>
      </c>
      <c r="E280" s="2">
        <v>39177</v>
      </c>
      <c r="F280" s="42">
        <v>206.5</v>
      </c>
      <c r="G280" s="128"/>
      <c r="H280" s="139"/>
      <c r="I280" s="111"/>
      <c r="J280" s="111"/>
      <c r="K280" s="111"/>
      <c r="L280" s="111"/>
      <c r="M280" s="137"/>
      <c r="N280" s="138"/>
      <c r="O280" s="101"/>
    </row>
    <row r="281" spans="1:15" x14ac:dyDescent="0.25">
      <c r="A281" s="146"/>
      <c r="B281" s="147"/>
      <c r="C281" s="144"/>
      <c r="D281" s="40" t="s">
        <v>243</v>
      </c>
      <c r="E281" s="2">
        <v>39211</v>
      </c>
      <c r="F281" s="42">
        <v>210.2</v>
      </c>
      <c r="G281" s="128"/>
      <c r="H281" s="139"/>
      <c r="I281" s="111"/>
      <c r="J281" s="111"/>
      <c r="K281" s="111"/>
      <c r="L281" s="111"/>
      <c r="M281" s="137"/>
      <c r="N281" s="138"/>
      <c r="O281" s="101"/>
    </row>
    <row r="282" spans="1:15" ht="15" customHeight="1" x14ac:dyDescent="0.25">
      <c r="A282" s="111" t="s">
        <v>49</v>
      </c>
      <c r="B282" s="129">
        <v>64</v>
      </c>
      <c r="C282" s="112" t="s">
        <v>244</v>
      </c>
      <c r="D282" s="40" t="s">
        <v>245</v>
      </c>
      <c r="E282" s="2">
        <v>39097</v>
      </c>
      <c r="F282" s="42">
        <v>58.7</v>
      </c>
      <c r="G282" s="128">
        <f>F282+F283+F284</f>
        <v>1014.65</v>
      </c>
      <c r="H282" s="139"/>
      <c r="I282" s="111" t="s">
        <v>286</v>
      </c>
      <c r="J282" s="111"/>
      <c r="K282" s="111"/>
      <c r="L282" s="111" t="s">
        <v>287</v>
      </c>
      <c r="M282" s="137">
        <v>445</v>
      </c>
      <c r="N282" s="138">
        <v>44764</v>
      </c>
      <c r="O282" s="101">
        <v>46235</v>
      </c>
    </row>
    <row r="283" spans="1:15" x14ac:dyDescent="0.25">
      <c r="A283" s="111"/>
      <c r="B283" s="129"/>
      <c r="C283" s="112"/>
      <c r="D283" s="40" t="s">
        <v>246</v>
      </c>
      <c r="E283" s="2">
        <v>39104</v>
      </c>
      <c r="F283" s="42">
        <v>435.05</v>
      </c>
      <c r="G283" s="128"/>
      <c r="H283" s="139"/>
      <c r="I283" s="111"/>
      <c r="J283" s="111"/>
      <c r="K283" s="111"/>
      <c r="L283" s="111"/>
      <c r="M283" s="137"/>
      <c r="N283" s="138"/>
      <c r="O283" s="101"/>
    </row>
    <row r="284" spans="1:15" x14ac:dyDescent="0.25">
      <c r="A284" s="111"/>
      <c r="B284" s="129"/>
      <c r="C284" s="112"/>
      <c r="D284" s="40" t="s">
        <v>244</v>
      </c>
      <c r="E284" s="2">
        <v>39060</v>
      </c>
      <c r="F284" s="42">
        <v>520.9</v>
      </c>
      <c r="G284" s="128"/>
      <c r="H284" s="139"/>
      <c r="I284" s="111"/>
      <c r="J284" s="111"/>
      <c r="K284" s="111"/>
      <c r="L284" s="111"/>
      <c r="M284" s="137"/>
      <c r="N284" s="138"/>
      <c r="O284" s="101"/>
    </row>
    <row r="285" spans="1:15" s="29" customFormat="1" x14ac:dyDescent="0.25">
      <c r="A285" s="111" t="s">
        <v>49</v>
      </c>
      <c r="B285" s="111">
        <v>65</v>
      </c>
      <c r="C285" s="112" t="s">
        <v>461</v>
      </c>
      <c r="D285" s="40" t="s">
        <v>462</v>
      </c>
      <c r="E285" s="2">
        <v>39248</v>
      </c>
      <c r="F285" s="42">
        <v>79.05</v>
      </c>
      <c r="G285" s="114">
        <f>F285+F286+F287</f>
        <v>3814.25</v>
      </c>
      <c r="H285" s="111"/>
      <c r="I285" s="111" t="s">
        <v>463</v>
      </c>
      <c r="J285" s="111"/>
      <c r="K285" s="111"/>
      <c r="L285" s="111" t="s">
        <v>464</v>
      </c>
      <c r="M285" s="137">
        <v>361</v>
      </c>
      <c r="N285" s="138" t="s">
        <v>466</v>
      </c>
      <c r="O285" s="101">
        <v>46722</v>
      </c>
    </row>
    <row r="286" spans="1:15" s="29" customFormat="1" x14ac:dyDescent="0.25">
      <c r="A286" s="111"/>
      <c r="B286" s="111"/>
      <c r="C286" s="112"/>
      <c r="D286" s="40" t="s">
        <v>465</v>
      </c>
      <c r="E286" s="2">
        <v>39257</v>
      </c>
      <c r="F286" s="42">
        <v>2224.25</v>
      </c>
      <c r="G286" s="114"/>
      <c r="H286" s="111"/>
      <c r="I286" s="111" t="s">
        <v>463</v>
      </c>
      <c r="J286" s="111"/>
      <c r="K286" s="111"/>
      <c r="L286" s="111" t="s">
        <v>464</v>
      </c>
      <c r="M286" s="137"/>
      <c r="N286" s="138">
        <v>43698</v>
      </c>
      <c r="O286" s="101">
        <v>45159</v>
      </c>
    </row>
    <row r="287" spans="1:15" s="29" customFormat="1" x14ac:dyDescent="0.25">
      <c r="A287" s="111"/>
      <c r="B287" s="111"/>
      <c r="C287" s="112"/>
      <c r="D287" s="40" t="s">
        <v>461</v>
      </c>
      <c r="E287" s="2">
        <v>39239</v>
      </c>
      <c r="F287" s="42">
        <v>1510.95</v>
      </c>
      <c r="G287" s="114"/>
      <c r="H287" s="111"/>
      <c r="I287" s="111" t="s">
        <v>463</v>
      </c>
      <c r="J287" s="111"/>
      <c r="K287" s="111"/>
      <c r="L287" s="111" t="s">
        <v>464</v>
      </c>
      <c r="M287" s="137"/>
      <c r="N287" s="138">
        <v>43698</v>
      </c>
      <c r="O287" s="101">
        <v>45159</v>
      </c>
    </row>
    <row r="288" spans="1:15" x14ac:dyDescent="0.25">
      <c r="A288" s="111" t="s">
        <v>49</v>
      </c>
      <c r="B288" s="129">
        <v>66</v>
      </c>
      <c r="C288" s="112" t="s">
        <v>247</v>
      </c>
      <c r="D288" s="40" t="s">
        <v>248</v>
      </c>
      <c r="E288" s="2">
        <v>39284</v>
      </c>
      <c r="F288" s="42">
        <v>294.7</v>
      </c>
      <c r="G288" s="128">
        <f>F288+F289+F290+F291+F292</f>
        <v>1186.5</v>
      </c>
      <c r="H288" s="111" t="s">
        <v>290</v>
      </c>
      <c r="I288" s="111"/>
      <c r="J288" s="111"/>
      <c r="K288" s="111"/>
      <c r="L288" s="111" t="s">
        <v>291</v>
      </c>
      <c r="M288" s="137">
        <v>446</v>
      </c>
      <c r="N288" s="138">
        <v>44764</v>
      </c>
      <c r="O288" s="138">
        <v>46235</v>
      </c>
    </row>
    <row r="289" spans="1:15" x14ac:dyDescent="0.25">
      <c r="A289" s="111"/>
      <c r="B289" s="129"/>
      <c r="C289" s="112"/>
      <c r="D289" s="40" t="s">
        <v>249</v>
      </c>
      <c r="E289" s="2">
        <v>39293</v>
      </c>
      <c r="F289" s="42">
        <v>29.9</v>
      </c>
      <c r="G289" s="128"/>
      <c r="H289" s="111"/>
      <c r="I289" s="111"/>
      <c r="J289" s="111"/>
      <c r="K289" s="111"/>
      <c r="L289" s="111"/>
      <c r="M289" s="137"/>
      <c r="N289" s="138"/>
      <c r="O289" s="138"/>
    </row>
    <row r="290" spans="1:15" x14ac:dyDescent="0.25">
      <c r="A290" s="111"/>
      <c r="B290" s="129"/>
      <c r="C290" s="112"/>
      <c r="D290" s="40" t="s">
        <v>250</v>
      </c>
      <c r="E290" s="2">
        <v>39300</v>
      </c>
      <c r="F290" s="42">
        <v>97.75</v>
      </c>
      <c r="G290" s="128"/>
      <c r="H290" s="111"/>
      <c r="I290" s="111"/>
      <c r="J290" s="111"/>
      <c r="K290" s="111"/>
      <c r="L290" s="111"/>
      <c r="M290" s="137"/>
      <c r="N290" s="138"/>
      <c r="O290" s="138"/>
    </row>
    <row r="291" spans="1:15" x14ac:dyDescent="0.25">
      <c r="A291" s="111"/>
      <c r="B291" s="129"/>
      <c r="C291" s="112"/>
      <c r="D291" s="40" t="s">
        <v>251</v>
      </c>
      <c r="E291" s="2">
        <v>39319</v>
      </c>
      <c r="F291" s="42">
        <v>228.6</v>
      </c>
      <c r="G291" s="128"/>
      <c r="H291" s="111"/>
      <c r="I291" s="111"/>
      <c r="J291" s="111"/>
      <c r="K291" s="111"/>
      <c r="L291" s="111"/>
      <c r="M291" s="137"/>
      <c r="N291" s="138"/>
      <c r="O291" s="138"/>
    </row>
    <row r="292" spans="1:15" x14ac:dyDescent="0.25">
      <c r="A292" s="111"/>
      <c r="B292" s="129"/>
      <c r="C292" s="112"/>
      <c r="D292" s="40" t="s">
        <v>247</v>
      </c>
      <c r="E292" s="2">
        <v>39275</v>
      </c>
      <c r="F292" s="42">
        <v>535.54999999999995</v>
      </c>
      <c r="G292" s="128"/>
      <c r="H292" s="111"/>
      <c r="I292" s="111"/>
      <c r="J292" s="111"/>
      <c r="K292" s="111"/>
      <c r="L292" s="111"/>
      <c r="M292" s="137"/>
      <c r="N292" s="138"/>
      <c r="O292" s="138"/>
    </row>
    <row r="293" spans="1:15" x14ac:dyDescent="0.25">
      <c r="A293" s="111" t="s">
        <v>49</v>
      </c>
      <c r="B293" s="129">
        <v>67</v>
      </c>
      <c r="C293" s="112" t="s">
        <v>252</v>
      </c>
      <c r="D293" s="40" t="s">
        <v>253</v>
      </c>
      <c r="E293" s="2">
        <v>39346</v>
      </c>
      <c r="F293" s="42">
        <v>156.44999999999999</v>
      </c>
      <c r="G293" s="128">
        <f>F293+F294+F295+F296+F297</f>
        <v>1085</v>
      </c>
      <c r="H293" s="111"/>
      <c r="I293" s="111" t="s">
        <v>292</v>
      </c>
      <c r="J293" s="111"/>
      <c r="K293" s="111"/>
      <c r="L293" s="111" t="s">
        <v>294</v>
      </c>
      <c r="M293" s="137">
        <v>447</v>
      </c>
      <c r="N293" s="138">
        <v>44764</v>
      </c>
      <c r="O293" s="138">
        <v>46235</v>
      </c>
    </row>
    <row r="294" spans="1:15" x14ac:dyDescent="0.25">
      <c r="A294" s="111"/>
      <c r="B294" s="129"/>
      <c r="C294" s="112"/>
      <c r="D294" s="40" t="s">
        <v>254</v>
      </c>
      <c r="E294" s="2">
        <v>39364</v>
      </c>
      <c r="F294" s="42">
        <v>311.85000000000002</v>
      </c>
      <c r="G294" s="128"/>
      <c r="H294" s="111"/>
      <c r="I294" s="111"/>
      <c r="J294" s="111"/>
      <c r="K294" s="111"/>
      <c r="L294" s="111"/>
      <c r="M294" s="137"/>
      <c r="N294" s="138"/>
      <c r="O294" s="138"/>
    </row>
    <row r="295" spans="1:15" x14ac:dyDescent="0.25">
      <c r="A295" s="111"/>
      <c r="B295" s="129"/>
      <c r="C295" s="112"/>
      <c r="D295" s="40" t="s">
        <v>40</v>
      </c>
      <c r="E295" s="2">
        <v>39710</v>
      </c>
      <c r="F295" s="42">
        <v>205.75</v>
      </c>
      <c r="G295" s="128"/>
      <c r="H295" s="111"/>
      <c r="I295" s="111"/>
      <c r="J295" s="111"/>
      <c r="K295" s="111"/>
      <c r="L295" s="111"/>
      <c r="M295" s="137"/>
      <c r="N295" s="138"/>
      <c r="O295" s="138"/>
    </row>
    <row r="296" spans="1:15" x14ac:dyDescent="0.25">
      <c r="A296" s="111"/>
      <c r="B296" s="129"/>
      <c r="C296" s="112"/>
      <c r="D296" s="40" t="s">
        <v>255</v>
      </c>
      <c r="E296" s="2">
        <v>39382</v>
      </c>
      <c r="F296" s="42">
        <v>31.95</v>
      </c>
      <c r="G296" s="128"/>
      <c r="H296" s="111"/>
      <c r="I296" s="111"/>
      <c r="J296" s="111"/>
      <c r="K296" s="111"/>
      <c r="L296" s="111"/>
      <c r="M296" s="137"/>
      <c r="N296" s="138"/>
      <c r="O296" s="138"/>
    </row>
    <row r="297" spans="1:15" x14ac:dyDescent="0.25">
      <c r="A297" s="111"/>
      <c r="B297" s="129"/>
      <c r="C297" s="112"/>
      <c r="D297" s="40" t="s">
        <v>252</v>
      </c>
      <c r="E297" s="2">
        <v>39337</v>
      </c>
      <c r="F297" s="42">
        <v>379</v>
      </c>
      <c r="G297" s="128"/>
      <c r="H297" s="111"/>
      <c r="I297" s="111"/>
      <c r="J297" s="111"/>
      <c r="K297" s="111"/>
      <c r="L297" s="111"/>
      <c r="M297" s="137"/>
      <c r="N297" s="138"/>
      <c r="O297" s="138"/>
    </row>
    <row r="298" spans="1:15" ht="24" x14ac:dyDescent="0.25">
      <c r="A298" s="6" t="s">
        <v>49</v>
      </c>
      <c r="B298" s="11">
        <v>68</v>
      </c>
      <c r="C298" s="39" t="s">
        <v>256</v>
      </c>
      <c r="D298" s="40" t="s">
        <v>256</v>
      </c>
      <c r="E298" s="2">
        <v>39408</v>
      </c>
      <c r="F298" s="31">
        <v>1973.15</v>
      </c>
      <c r="G298" s="57">
        <f>F298</f>
        <v>1973.15</v>
      </c>
      <c r="H298" s="6"/>
      <c r="I298" s="6" t="s">
        <v>293</v>
      </c>
      <c r="J298" s="6"/>
      <c r="K298" s="6"/>
      <c r="L298" s="6" t="s">
        <v>295</v>
      </c>
      <c r="M298" s="8">
        <v>452</v>
      </c>
      <c r="N298" s="7">
        <v>44764</v>
      </c>
      <c r="O298" s="7">
        <v>46235</v>
      </c>
    </row>
    <row r="299" spans="1:15" x14ac:dyDescent="0.25">
      <c r="A299" s="111" t="s">
        <v>49</v>
      </c>
      <c r="B299" s="129">
        <v>69</v>
      </c>
      <c r="C299" s="112" t="s">
        <v>257</v>
      </c>
      <c r="D299" s="40" t="s">
        <v>258</v>
      </c>
      <c r="E299" s="2">
        <v>39435</v>
      </c>
      <c r="F299" s="42">
        <v>301.35000000000002</v>
      </c>
      <c r="G299" s="128">
        <f>F299+F300+F301+F302+F303+F304+F305+F306+F307+F308</f>
        <v>3966.6500000000005</v>
      </c>
      <c r="H299" s="111"/>
      <c r="I299" s="111" t="s">
        <v>296</v>
      </c>
      <c r="J299" s="111"/>
      <c r="K299" s="111"/>
      <c r="L299" s="111" t="s">
        <v>297</v>
      </c>
      <c r="M299" s="137">
        <v>395</v>
      </c>
      <c r="N299" s="138">
        <v>44692</v>
      </c>
      <c r="O299" s="138">
        <v>46153</v>
      </c>
    </row>
    <row r="300" spans="1:15" x14ac:dyDescent="0.25">
      <c r="A300" s="111"/>
      <c r="B300" s="129"/>
      <c r="C300" s="112"/>
      <c r="D300" s="40" t="s">
        <v>259</v>
      </c>
      <c r="E300" s="2">
        <v>39444</v>
      </c>
      <c r="F300" s="42">
        <v>156.9</v>
      </c>
      <c r="G300" s="128"/>
      <c r="H300" s="111"/>
      <c r="I300" s="111"/>
      <c r="J300" s="111"/>
      <c r="K300" s="111"/>
      <c r="L300" s="111"/>
      <c r="M300" s="137"/>
      <c r="N300" s="138"/>
      <c r="O300" s="138"/>
    </row>
    <row r="301" spans="1:15" x14ac:dyDescent="0.25">
      <c r="A301" s="111"/>
      <c r="B301" s="129"/>
      <c r="C301" s="112"/>
      <c r="D301" s="40" t="s">
        <v>260</v>
      </c>
      <c r="E301" s="2">
        <v>39453</v>
      </c>
      <c r="F301" s="42">
        <v>318</v>
      </c>
      <c r="G301" s="128"/>
      <c r="H301" s="111"/>
      <c r="I301" s="111"/>
      <c r="J301" s="111"/>
      <c r="K301" s="111"/>
      <c r="L301" s="111"/>
      <c r="M301" s="137"/>
      <c r="N301" s="138"/>
      <c r="O301" s="138"/>
    </row>
    <row r="302" spans="1:15" x14ac:dyDescent="0.25">
      <c r="A302" s="111"/>
      <c r="B302" s="129"/>
      <c r="C302" s="112"/>
      <c r="D302" s="40" t="s">
        <v>34</v>
      </c>
      <c r="E302" s="2">
        <v>39462</v>
      </c>
      <c r="F302" s="42">
        <v>228.4</v>
      </c>
      <c r="G302" s="128"/>
      <c r="H302" s="111"/>
      <c r="I302" s="111"/>
      <c r="J302" s="111"/>
      <c r="K302" s="111"/>
      <c r="L302" s="111"/>
      <c r="M302" s="137"/>
      <c r="N302" s="138"/>
      <c r="O302" s="138"/>
    </row>
    <row r="303" spans="1:15" x14ac:dyDescent="0.25">
      <c r="A303" s="111"/>
      <c r="B303" s="129"/>
      <c r="C303" s="112"/>
      <c r="D303" s="40" t="s">
        <v>261</v>
      </c>
      <c r="E303" s="2">
        <v>39480</v>
      </c>
      <c r="F303" s="42">
        <v>219.6</v>
      </c>
      <c r="G303" s="128"/>
      <c r="H303" s="111"/>
      <c r="I303" s="111"/>
      <c r="J303" s="111"/>
      <c r="K303" s="111"/>
      <c r="L303" s="111"/>
      <c r="M303" s="137"/>
      <c r="N303" s="138"/>
      <c r="O303" s="138"/>
    </row>
    <row r="304" spans="1:15" x14ac:dyDescent="0.25">
      <c r="A304" s="111"/>
      <c r="B304" s="129"/>
      <c r="C304" s="112"/>
      <c r="D304" s="40" t="s">
        <v>262</v>
      </c>
      <c r="E304" s="2">
        <v>39471</v>
      </c>
      <c r="F304" s="42">
        <v>241.15</v>
      </c>
      <c r="G304" s="128"/>
      <c r="H304" s="111"/>
      <c r="I304" s="111"/>
      <c r="J304" s="111"/>
      <c r="K304" s="111"/>
      <c r="L304" s="111"/>
      <c r="M304" s="137"/>
      <c r="N304" s="138"/>
      <c r="O304" s="138"/>
    </row>
    <row r="305" spans="1:15" x14ac:dyDescent="0.25">
      <c r="A305" s="111"/>
      <c r="B305" s="129"/>
      <c r="C305" s="112"/>
      <c r="D305" s="40" t="s">
        <v>263</v>
      </c>
      <c r="E305" s="2">
        <v>39499</v>
      </c>
      <c r="F305" s="42">
        <v>120.9</v>
      </c>
      <c r="G305" s="128"/>
      <c r="H305" s="111"/>
      <c r="I305" s="111"/>
      <c r="J305" s="111"/>
      <c r="K305" s="111"/>
      <c r="L305" s="111"/>
      <c r="M305" s="137"/>
      <c r="N305" s="138"/>
      <c r="O305" s="138"/>
    </row>
    <row r="306" spans="1:15" x14ac:dyDescent="0.25">
      <c r="A306" s="111"/>
      <c r="B306" s="129"/>
      <c r="C306" s="112"/>
      <c r="D306" s="40" t="s">
        <v>264</v>
      </c>
      <c r="E306" s="2">
        <v>39505</v>
      </c>
      <c r="F306" s="42">
        <v>182.45</v>
      </c>
      <c r="G306" s="128"/>
      <c r="H306" s="111"/>
      <c r="I306" s="111"/>
      <c r="J306" s="111"/>
      <c r="K306" s="111"/>
      <c r="L306" s="111"/>
      <c r="M306" s="137"/>
      <c r="N306" s="138"/>
      <c r="O306" s="138"/>
    </row>
    <row r="307" spans="1:15" x14ac:dyDescent="0.25">
      <c r="A307" s="111"/>
      <c r="B307" s="129"/>
      <c r="C307" s="112"/>
      <c r="D307" s="40" t="s">
        <v>257</v>
      </c>
      <c r="E307" s="2">
        <v>39426</v>
      </c>
      <c r="F307" s="42">
        <v>1467.95</v>
      </c>
      <c r="G307" s="128"/>
      <c r="H307" s="111"/>
      <c r="I307" s="111"/>
      <c r="J307" s="111"/>
      <c r="K307" s="111"/>
      <c r="L307" s="111"/>
      <c r="M307" s="137"/>
      <c r="N307" s="138"/>
      <c r="O307" s="138"/>
    </row>
    <row r="308" spans="1:15" x14ac:dyDescent="0.25">
      <c r="A308" s="111"/>
      <c r="B308" s="129"/>
      <c r="C308" s="112"/>
      <c r="D308" s="40" t="s">
        <v>265</v>
      </c>
      <c r="E308" s="2">
        <v>39523</v>
      </c>
      <c r="F308" s="42">
        <v>729.95</v>
      </c>
      <c r="G308" s="128"/>
      <c r="H308" s="111"/>
      <c r="I308" s="111"/>
      <c r="J308" s="111"/>
      <c r="K308" s="111"/>
      <c r="L308" s="111"/>
      <c r="M308" s="137"/>
      <c r="N308" s="138"/>
      <c r="O308" s="138"/>
    </row>
    <row r="309" spans="1:15" x14ac:dyDescent="0.25">
      <c r="A309" s="111" t="s">
        <v>49</v>
      </c>
      <c r="B309" s="129">
        <v>70</v>
      </c>
      <c r="C309" s="112" t="s">
        <v>266</v>
      </c>
      <c r="D309" s="40" t="s">
        <v>267</v>
      </c>
      <c r="E309" s="2">
        <v>39550</v>
      </c>
      <c r="F309" s="42">
        <v>65.8</v>
      </c>
      <c r="G309" s="128">
        <f>F309+F310+F311+F312+F313</f>
        <v>1529.1</v>
      </c>
      <c r="H309" s="111"/>
      <c r="I309" s="111" t="s">
        <v>298</v>
      </c>
      <c r="J309" s="111"/>
      <c r="K309" s="111"/>
      <c r="L309" s="111" t="s">
        <v>300</v>
      </c>
      <c r="M309" s="137">
        <v>448</v>
      </c>
      <c r="N309" s="138">
        <v>44764</v>
      </c>
      <c r="O309" s="138">
        <v>46235</v>
      </c>
    </row>
    <row r="310" spans="1:15" x14ac:dyDescent="0.25">
      <c r="A310" s="111"/>
      <c r="B310" s="129"/>
      <c r="C310" s="112"/>
      <c r="D310" s="40" t="s">
        <v>268</v>
      </c>
      <c r="E310" s="2">
        <v>39569</v>
      </c>
      <c r="F310" s="42">
        <v>381.8</v>
      </c>
      <c r="G310" s="128"/>
      <c r="H310" s="111"/>
      <c r="I310" s="111"/>
      <c r="J310" s="111"/>
      <c r="K310" s="111"/>
      <c r="L310" s="111"/>
      <c r="M310" s="137"/>
      <c r="N310" s="138"/>
      <c r="O310" s="138"/>
    </row>
    <row r="311" spans="1:15" x14ac:dyDescent="0.25">
      <c r="A311" s="111"/>
      <c r="B311" s="129"/>
      <c r="C311" s="112"/>
      <c r="D311" s="40" t="s">
        <v>269</v>
      </c>
      <c r="E311" s="2">
        <v>39578</v>
      </c>
      <c r="F311" s="42">
        <v>500.4</v>
      </c>
      <c r="G311" s="128"/>
      <c r="H311" s="111"/>
      <c r="I311" s="111"/>
      <c r="J311" s="111"/>
      <c r="K311" s="111"/>
      <c r="L311" s="111"/>
      <c r="M311" s="137"/>
      <c r="N311" s="138"/>
      <c r="O311" s="138"/>
    </row>
    <row r="312" spans="1:15" x14ac:dyDescent="0.25">
      <c r="A312" s="111"/>
      <c r="B312" s="129"/>
      <c r="C312" s="112"/>
      <c r="D312" s="40" t="s">
        <v>270</v>
      </c>
      <c r="E312" s="2">
        <v>39587</v>
      </c>
      <c r="F312" s="42">
        <v>153.1</v>
      </c>
      <c r="G312" s="128"/>
      <c r="H312" s="111"/>
      <c r="I312" s="111"/>
      <c r="J312" s="111"/>
      <c r="K312" s="111"/>
      <c r="L312" s="111"/>
      <c r="M312" s="137"/>
      <c r="N312" s="138"/>
      <c r="O312" s="138"/>
    </row>
    <row r="313" spans="1:15" x14ac:dyDescent="0.25">
      <c r="A313" s="111"/>
      <c r="B313" s="129"/>
      <c r="C313" s="112"/>
      <c r="D313" s="40" t="s">
        <v>266</v>
      </c>
      <c r="E313" s="2">
        <v>39541</v>
      </c>
      <c r="F313" s="42">
        <v>428</v>
      </c>
      <c r="G313" s="128"/>
      <c r="H313" s="111"/>
      <c r="I313" s="111"/>
      <c r="J313" s="111"/>
      <c r="K313" s="111"/>
      <c r="L313" s="111"/>
      <c r="M313" s="137"/>
      <c r="N313" s="138"/>
      <c r="O313" s="138"/>
    </row>
    <row r="314" spans="1:15" x14ac:dyDescent="0.25">
      <c r="A314" s="111" t="s">
        <v>49</v>
      </c>
      <c r="B314" s="129">
        <v>71</v>
      </c>
      <c r="C314" s="112" t="s">
        <v>271</v>
      </c>
      <c r="D314" s="40" t="s">
        <v>272</v>
      </c>
      <c r="E314" s="2">
        <v>39630</v>
      </c>
      <c r="F314" s="34">
        <v>6.6</v>
      </c>
      <c r="G314" s="114">
        <f>F314+F315+F316</f>
        <v>864.85</v>
      </c>
      <c r="H314" s="111"/>
      <c r="I314" s="111" t="s">
        <v>299</v>
      </c>
      <c r="J314" s="111"/>
      <c r="K314" s="111"/>
      <c r="L314" s="111" t="s">
        <v>301</v>
      </c>
      <c r="M314" s="137">
        <v>449</v>
      </c>
      <c r="N314" s="138">
        <v>44764</v>
      </c>
      <c r="O314" s="138">
        <v>46235</v>
      </c>
    </row>
    <row r="315" spans="1:15" x14ac:dyDescent="0.25">
      <c r="A315" s="111"/>
      <c r="B315" s="129"/>
      <c r="C315" s="112"/>
      <c r="D315" s="40" t="s">
        <v>273</v>
      </c>
      <c r="E315" s="2">
        <v>39649</v>
      </c>
      <c r="F315" s="34">
        <v>502.65</v>
      </c>
      <c r="G315" s="114"/>
      <c r="H315" s="111"/>
      <c r="I315" s="111"/>
      <c r="J315" s="111"/>
      <c r="K315" s="111"/>
      <c r="L315" s="111"/>
      <c r="M315" s="137"/>
      <c r="N315" s="138"/>
      <c r="O315" s="138"/>
    </row>
    <row r="316" spans="1:15" x14ac:dyDescent="0.25">
      <c r="A316" s="111"/>
      <c r="B316" s="129"/>
      <c r="C316" s="112"/>
      <c r="D316" s="40" t="s">
        <v>274</v>
      </c>
      <c r="E316" s="2">
        <v>39621</v>
      </c>
      <c r="F316" s="34">
        <v>355.6</v>
      </c>
      <c r="G316" s="114"/>
      <c r="H316" s="111"/>
      <c r="I316" s="111"/>
      <c r="J316" s="111"/>
      <c r="K316" s="111"/>
      <c r="L316" s="111"/>
      <c r="M316" s="137"/>
      <c r="N316" s="138"/>
      <c r="O316" s="138"/>
    </row>
    <row r="317" spans="1:15" ht="15" customHeight="1" x14ac:dyDescent="0.25">
      <c r="A317" s="111" t="s">
        <v>49</v>
      </c>
      <c r="B317" s="111">
        <v>72</v>
      </c>
      <c r="C317" s="112" t="s">
        <v>411</v>
      </c>
      <c r="D317" s="40" t="s">
        <v>40</v>
      </c>
      <c r="E317" s="2">
        <v>39710</v>
      </c>
      <c r="F317" s="42">
        <v>227.45</v>
      </c>
      <c r="G317" s="114">
        <f>F317+F318+F319</f>
        <v>598</v>
      </c>
      <c r="H317" s="111"/>
      <c r="I317" s="111" t="s">
        <v>81</v>
      </c>
      <c r="J317" s="111"/>
      <c r="K317" s="111"/>
      <c r="L317" s="111" t="s">
        <v>26</v>
      </c>
      <c r="M317" s="104">
        <v>249</v>
      </c>
      <c r="N317" s="79" t="s">
        <v>406</v>
      </c>
      <c r="O317" s="107">
        <v>46508</v>
      </c>
    </row>
    <row r="318" spans="1:15" x14ac:dyDescent="0.25">
      <c r="A318" s="111"/>
      <c r="B318" s="111"/>
      <c r="C318" s="112"/>
      <c r="D318" s="40" t="s">
        <v>412</v>
      </c>
      <c r="E318" s="2">
        <v>39729</v>
      </c>
      <c r="F318" s="42">
        <v>48.85</v>
      </c>
      <c r="G318" s="114"/>
      <c r="H318" s="111"/>
      <c r="I318" s="111"/>
      <c r="J318" s="111"/>
      <c r="K318" s="111"/>
      <c r="L318" s="111"/>
      <c r="M318" s="195"/>
      <c r="N318" s="183"/>
      <c r="O318" s="184"/>
    </row>
    <row r="319" spans="1:15" ht="17.25" customHeight="1" x14ac:dyDescent="0.25">
      <c r="A319" s="111"/>
      <c r="B319" s="111"/>
      <c r="C319" s="112"/>
      <c r="D319" s="40" t="s">
        <v>411</v>
      </c>
      <c r="E319" s="2">
        <v>39701</v>
      </c>
      <c r="F319" s="42">
        <v>321.7</v>
      </c>
      <c r="G319" s="114"/>
      <c r="H319" s="111"/>
      <c r="I319" s="111"/>
      <c r="J319" s="111"/>
      <c r="K319" s="111"/>
      <c r="L319" s="111"/>
      <c r="M319" s="105"/>
      <c r="N319" s="106"/>
      <c r="O319" s="108"/>
    </row>
    <row r="320" spans="1:15" x14ac:dyDescent="0.25">
      <c r="A320" s="111" t="s">
        <v>49</v>
      </c>
      <c r="B320" s="111">
        <v>73</v>
      </c>
      <c r="C320" s="145" t="s">
        <v>41</v>
      </c>
      <c r="D320" s="40" t="s">
        <v>42</v>
      </c>
      <c r="E320" s="2">
        <v>39676</v>
      </c>
      <c r="F320" s="42">
        <v>327.10000000000002</v>
      </c>
      <c r="G320" s="114">
        <f>F320+F321+F322</f>
        <v>961.3</v>
      </c>
      <c r="H320" s="111"/>
      <c r="I320" s="139"/>
      <c r="J320" s="111"/>
      <c r="K320" s="111" t="s">
        <v>43</v>
      </c>
      <c r="L320" s="111" t="s">
        <v>44</v>
      </c>
      <c r="M320" s="137">
        <v>499</v>
      </c>
      <c r="N320" s="138">
        <v>44175</v>
      </c>
      <c r="O320" s="160">
        <v>45647</v>
      </c>
    </row>
    <row r="321" spans="1:15" x14ac:dyDescent="0.25">
      <c r="A321" s="111"/>
      <c r="B321" s="111"/>
      <c r="C321" s="145"/>
      <c r="D321" s="40" t="s">
        <v>41</v>
      </c>
      <c r="E321" s="2">
        <v>39667</v>
      </c>
      <c r="F321" s="42">
        <v>375.45</v>
      </c>
      <c r="G321" s="114"/>
      <c r="H321" s="111"/>
      <c r="I321" s="139"/>
      <c r="J321" s="111"/>
      <c r="K321" s="111"/>
      <c r="L321" s="111" t="s">
        <v>45</v>
      </c>
      <c r="M321" s="137"/>
      <c r="N321" s="138">
        <v>42675</v>
      </c>
      <c r="O321" s="160">
        <v>44136</v>
      </c>
    </row>
    <row r="322" spans="1:15" x14ac:dyDescent="0.25">
      <c r="A322" s="111"/>
      <c r="B322" s="111"/>
      <c r="C322" s="145"/>
      <c r="D322" s="40" t="s">
        <v>46</v>
      </c>
      <c r="E322" s="2">
        <v>39685</v>
      </c>
      <c r="F322" s="42">
        <v>258.75</v>
      </c>
      <c r="G322" s="114"/>
      <c r="H322" s="111"/>
      <c r="I322" s="139"/>
      <c r="J322" s="111"/>
      <c r="K322" s="111"/>
      <c r="L322" s="111" t="s">
        <v>45</v>
      </c>
      <c r="M322" s="137"/>
      <c r="N322" s="138">
        <v>42675</v>
      </c>
      <c r="O322" s="160">
        <v>44136</v>
      </c>
    </row>
    <row r="323" spans="1:15" x14ac:dyDescent="0.25">
      <c r="A323" s="111" t="s">
        <v>49</v>
      </c>
      <c r="B323" s="129">
        <v>74</v>
      </c>
      <c r="C323" s="112" t="s">
        <v>275</v>
      </c>
      <c r="D323" s="40" t="s">
        <v>276</v>
      </c>
      <c r="E323" s="2">
        <v>39756</v>
      </c>
      <c r="F323" s="42">
        <v>297.3</v>
      </c>
      <c r="G323" s="128">
        <f>F323+F324+F325+F326+F327</f>
        <v>1102.5</v>
      </c>
      <c r="H323" s="111"/>
      <c r="I323" s="111" t="s">
        <v>302</v>
      </c>
      <c r="J323" s="111"/>
      <c r="K323" s="111"/>
      <c r="L323" s="111" t="s">
        <v>305</v>
      </c>
      <c r="M323" s="137">
        <v>450</v>
      </c>
      <c r="N323" s="138">
        <v>44764</v>
      </c>
      <c r="O323" s="138">
        <v>46235</v>
      </c>
    </row>
    <row r="324" spans="1:15" x14ac:dyDescent="0.25">
      <c r="A324" s="191"/>
      <c r="B324" s="129"/>
      <c r="C324" s="112"/>
      <c r="D324" s="40" t="s">
        <v>277</v>
      </c>
      <c r="E324" s="2">
        <v>39765</v>
      </c>
      <c r="F324" s="42">
        <v>231.15</v>
      </c>
      <c r="G324" s="128"/>
      <c r="H324" s="111"/>
      <c r="I324" s="111"/>
      <c r="J324" s="111"/>
      <c r="K324" s="111"/>
      <c r="L324" s="111"/>
      <c r="M324" s="137"/>
      <c r="N324" s="138"/>
      <c r="O324" s="138"/>
    </row>
    <row r="325" spans="1:15" x14ac:dyDescent="0.25">
      <c r="A325" s="191"/>
      <c r="B325" s="129"/>
      <c r="C325" s="112"/>
      <c r="D325" s="40" t="s">
        <v>278</v>
      </c>
      <c r="E325" s="2">
        <v>39774</v>
      </c>
      <c r="F325" s="42">
        <v>146.94999999999999</v>
      </c>
      <c r="G325" s="128"/>
      <c r="H325" s="111"/>
      <c r="I325" s="111"/>
      <c r="J325" s="111"/>
      <c r="K325" s="111"/>
      <c r="L325" s="111"/>
      <c r="M325" s="137"/>
      <c r="N325" s="138"/>
      <c r="O325" s="138"/>
    </row>
    <row r="326" spans="1:15" x14ac:dyDescent="0.25">
      <c r="A326" s="191"/>
      <c r="B326" s="129"/>
      <c r="C326" s="112"/>
      <c r="D326" s="40" t="s">
        <v>261</v>
      </c>
      <c r="E326" s="2">
        <v>39783</v>
      </c>
      <c r="F326" s="42">
        <v>273.35000000000002</v>
      </c>
      <c r="G326" s="128"/>
      <c r="H326" s="111"/>
      <c r="I326" s="111"/>
      <c r="J326" s="111"/>
      <c r="K326" s="111"/>
      <c r="L326" s="111"/>
      <c r="M326" s="137"/>
      <c r="N326" s="138"/>
      <c r="O326" s="138"/>
    </row>
    <row r="327" spans="1:15" x14ac:dyDescent="0.25">
      <c r="A327" s="191"/>
      <c r="B327" s="129"/>
      <c r="C327" s="112"/>
      <c r="D327" s="40" t="s">
        <v>275</v>
      </c>
      <c r="E327" s="2">
        <v>39747</v>
      </c>
      <c r="F327" s="42">
        <v>153.75</v>
      </c>
      <c r="G327" s="128"/>
      <c r="H327" s="111"/>
      <c r="I327" s="111"/>
      <c r="J327" s="111"/>
      <c r="K327" s="111"/>
      <c r="L327" s="111"/>
      <c r="M327" s="137"/>
      <c r="N327" s="138"/>
      <c r="O327" s="138"/>
    </row>
    <row r="328" spans="1:15" x14ac:dyDescent="0.25">
      <c r="A328" s="192" t="s">
        <v>49</v>
      </c>
      <c r="B328" s="129">
        <v>75</v>
      </c>
      <c r="C328" s="112" t="s">
        <v>279</v>
      </c>
      <c r="D328" s="40" t="s">
        <v>280</v>
      </c>
      <c r="E328" s="2">
        <v>39818</v>
      </c>
      <c r="F328" s="42">
        <v>428.7</v>
      </c>
      <c r="G328" s="128">
        <f>F328+F329+F330</f>
        <v>1827.5</v>
      </c>
      <c r="H328" s="111" t="s">
        <v>303</v>
      </c>
      <c r="I328" s="111"/>
      <c r="J328" s="111"/>
      <c r="K328" s="111"/>
      <c r="L328" s="111" t="s">
        <v>304</v>
      </c>
      <c r="M328" s="137">
        <v>451</v>
      </c>
      <c r="N328" s="138">
        <v>44764</v>
      </c>
      <c r="O328" s="138">
        <v>46235</v>
      </c>
    </row>
    <row r="329" spans="1:15" x14ac:dyDescent="0.25">
      <c r="A329" s="193"/>
      <c r="B329" s="129"/>
      <c r="C329" s="112"/>
      <c r="D329" s="40" t="s">
        <v>281</v>
      </c>
      <c r="E329" s="2">
        <v>39827</v>
      </c>
      <c r="F329" s="42">
        <v>612.45000000000005</v>
      </c>
      <c r="G329" s="128"/>
      <c r="H329" s="111"/>
      <c r="I329" s="111"/>
      <c r="J329" s="111"/>
      <c r="K329" s="111"/>
      <c r="L329" s="111"/>
      <c r="M329" s="137"/>
      <c r="N329" s="138"/>
      <c r="O329" s="138"/>
    </row>
    <row r="330" spans="1:15" x14ac:dyDescent="0.25">
      <c r="A330" s="194"/>
      <c r="B330" s="129"/>
      <c r="C330" s="112"/>
      <c r="D330" s="40" t="s">
        <v>279</v>
      </c>
      <c r="E330" s="2">
        <v>39809</v>
      </c>
      <c r="F330" s="42">
        <v>786.35</v>
      </c>
      <c r="G330" s="128"/>
      <c r="H330" s="111"/>
      <c r="I330" s="111"/>
      <c r="J330" s="111"/>
      <c r="K330" s="111"/>
      <c r="L330" s="111"/>
      <c r="M330" s="137"/>
      <c r="N330" s="138"/>
      <c r="O330" s="138"/>
    </row>
    <row r="331" spans="1:15" x14ac:dyDescent="0.25">
      <c r="A331" s="110" t="s">
        <v>49</v>
      </c>
      <c r="B331" s="110">
        <v>76</v>
      </c>
      <c r="C331" s="112" t="s">
        <v>370</v>
      </c>
      <c r="D331" s="40" t="s">
        <v>371</v>
      </c>
      <c r="E331" s="2">
        <v>39854</v>
      </c>
      <c r="F331" s="42">
        <v>224.65</v>
      </c>
      <c r="G331" s="114">
        <f>F331+F332+F333</f>
        <v>4081.85</v>
      </c>
      <c r="H331" s="78"/>
      <c r="I331" s="78" t="s">
        <v>394</v>
      </c>
      <c r="J331" s="78"/>
      <c r="K331" s="78"/>
      <c r="L331" s="78" t="s">
        <v>397</v>
      </c>
      <c r="M331" s="137">
        <v>543</v>
      </c>
      <c r="N331" s="138" t="s">
        <v>398</v>
      </c>
      <c r="O331" s="138">
        <v>46355</v>
      </c>
    </row>
    <row r="332" spans="1:15" x14ac:dyDescent="0.25">
      <c r="A332" s="119"/>
      <c r="B332" s="119"/>
      <c r="C332" s="112"/>
      <c r="D332" s="40" t="s">
        <v>372</v>
      </c>
      <c r="E332" s="2">
        <v>39863</v>
      </c>
      <c r="F332" s="42">
        <v>148.19999999999999</v>
      </c>
      <c r="G332" s="114"/>
      <c r="H332" s="78"/>
      <c r="I332" s="78"/>
      <c r="J332" s="78"/>
      <c r="K332" s="78"/>
      <c r="L332" s="78"/>
      <c r="M332" s="137"/>
      <c r="N332" s="138"/>
      <c r="O332" s="138"/>
    </row>
    <row r="333" spans="1:15" x14ac:dyDescent="0.25">
      <c r="A333" s="120"/>
      <c r="B333" s="120"/>
      <c r="C333" s="112"/>
      <c r="D333" s="40" t="s">
        <v>370</v>
      </c>
      <c r="E333" s="2">
        <v>39845</v>
      </c>
      <c r="F333" s="42">
        <v>3709</v>
      </c>
      <c r="G333" s="114"/>
      <c r="H333" s="78"/>
      <c r="I333" s="78"/>
      <c r="J333" s="78"/>
      <c r="K333" s="78"/>
      <c r="L333" s="78"/>
      <c r="M333" s="137"/>
      <c r="N333" s="138"/>
      <c r="O333" s="138"/>
    </row>
    <row r="334" spans="1:15" x14ac:dyDescent="0.25">
      <c r="A334" s="110" t="s">
        <v>49</v>
      </c>
      <c r="B334" s="110">
        <v>77</v>
      </c>
      <c r="C334" s="112" t="s">
        <v>373</v>
      </c>
      <c r="D334" s="40" t="s">
        <v>374</v>
      </c>
      <c r="E334" s="2">
        <v>39890</v>
      </c>
      <c r="F334" s="42">
        <v>152.6</v>
      </c>
      <c r="G334" s="114">
        <f>F334+F335+F336+F337+F338+F339</f>
        <v>1476.4499999999998</v>
      </c>
      <c r="H334" s="78"/>
      <c r="I334" s="78" t="s">
        <v>395</v>
      </c>
      <c r="J334" s="78"/>
      <c r="K334" s="78"/>
      <c r="L334" s="78" t="s">
        <v>396</v>
      </c>
      <c r="M334" s="137">
        <v>554</v>
      </c>
      <c r="N334" s="138">
        <v>44894</v>
      </c>
      <c r="O334" s="138">
        <v>46355</v>
      </c>
    </row>
    <row r="335" spans="1:15" x14ac:dyDescent="0.25">
      <c r="A335" s="119"/>
      <c r="B335" s="119"/>
      <c r="C335" s="112"/>
      <c r="D335" s="40" t="s">
        <v>375</v>
      </c>
      <c r="E335" s="2">
        <v>39907</v>
      </c>
      <c r="F335" s="42">
        <v>257.95</v>
      </c>
      <c r="G335" s="114"/>
      <c r="H335" s="78"/>
      <c r="I335" s="78"/>
      <c r="J335" s="78"/>
      <c r="K335" s="78"/>
      <c r="L335" s="78"/>
      <c r="M335" s="137"/>
      <c r="N335" s="138"/>
      <c r="O335" s="138"/>
    </row>
    <row r="336" spans="1:15" x14ac:dyDescent="0.25">
      <c r="A336" s="119"/>
      <c r="B336" s="119"/>
      <c r="C336" s="112"/>
      <c r="D336" s="40" t="s">
        <v>30</v>
      </c>
      <c r="E336" s="2">
        <v>39916</v>
      </c>
      <c r="F336" s="42">
        <v>332.05</v>
      </c>
      <c r="G336" s="114"/>
      <c r="H336" s="78"/>
      <c r="I336" s="78"/>
      <c r="J336" s="78"/>
      <c r="K336" s="78"/>
      <c r="L336" s="78"/>
      <c r="M336" s="137"/>
      <c r="N336" s="138"/>
      <c r="O336" s="138"/>
    </row>
    <row r="337" spans="1:15" x14ac:dyDescent="0.25">
      <c r="A337" s="119"/>
      <c r="B337" s="119"/>
      <c r="C337" s="112"/>
      <c r="D337" s="40" t="s">
        <v>373</v>
      </c>
      <c r="E337" s="2">
        <v>39881</v>
      </c>
      <c r="F337" s="42">
        <v>253.3</v>
      </c>
      <c r="G337" s="114"/>
      <c r="H337" s="78"/>
      <c r="I337" s="78"/>
      <c r="J337" s="78"/>
      <c r="K337" s="78"/>
      <c r="L337" s="78"/>
      <c r="M337" s="137"/>
      <c r="N337" s="138"/>
      <c r="O337" s="138"/>
    </row>
    <row r="338" spans="1:15" x14ac:dyDescent="0.25">
      <c r="A338" s="119"/>
      <c r="B338" s="119"/>
      <c r="C338" s="112"/>
      <c r="D338" s="40" t="s">
        <v>376</v>
      </c>
      <c r="E338" s="2">
        <v>39925</v>
      </c>
      <c r="F338" s="42">
        <v>272</v>
      </c>
      <c r="G338" s="114"/>
      <c r="H338" s="78"/>
      <c r="I338" s="78"/>
      <c r="J338" s="78"/>
      <c r="K338" s="78"/>
      <c r="L338" s="78"/>
      <c r="M338" s="137"/>
      <c r="N338" s="138"/>
      <c r="O338" s="138"/>
    </row>
    <row r="339" spans="1:15" x14ac:dyDescent="0.25">
      <c r="A339" s="120"/>
      <c r="B339" s="120"/>
      <c r="C339" s="112"/>
      <c r="D339" s="40" t="s">
        <v>377</v>
      </c>
      <c r="E339" s="2">
        <v>39934</v>
      </c>
      <c r="F339" s="42">
        <v>208.55</v>
      </c>
      <c r="G339" s="114"/>
      <c r="H339" s="78"/>
      <c r="I339" s="78"/>
      <c r="J339" s="78"/>
      <c r="K339" s="78"/>
      <c r="L339" s="78"/>
      <c r="M339" s="137"/>
      <c r="N339" s="138"/>
      <c r="O339" s="138"/>
    </row>
    <row r="340" spans="1:15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4"/>
      <c r="N340" s="23"/>
      <c r="O340" s="18"/>
    </row>
    <row r="341" spans="1:15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4"/>
      <c r="N341" s="23"/>
      <c r="O341" s="18"/>
    </row>
    <row r="342" spans="1:15" x14ac:dyDescent="0.25">
      <c r="A342" s="23"/>
      <c r="B342" s="23"/>
      <c r="C342" s="167" t="s">
        <v>50</v>
      </c>
      <c r="D342" s="167"/>
      <c r="E342" s="167"/>
      <c r="F342" s="25"/>
      <c r="G342" s="25"/>
      <c r="H342" s="167" t="s">
        <v>51</v>
      </c>
      <c r="I342" s="167"/>
      <c r="J342" s="167"/>
      <c r="K342" s="25"/>
      <c r="L342" s="166" t="s">
        <v>53</v>
      </c>
      <c r="M342" s="166"/>
      <c r="N342" s="166"/>
      <c r="O342" s="18"/>
    </row>
    <row r="343" spans="1:15" x14ac:dyDescent="0.25">
      <c r="A343" s="23"/>
      <c r="B343" s="23"/>
      <c r="C343" s="167" t="s">
        <v>288</v>
      </c>
      <c r="D343" s="167"/>
      <c r="E343" s="167"/>
      <c r="F343" s="25"/>
      <c r="G343" s="25"/>
      <c r="H343" s="167" t="s">
        <v>52</v>
      </c>
      <c r="I343" s="167"/>
      <c r="J343" s="167"/>
      <c r="K343" s="25"/>
      <c r="L343" s="166" t="s">
        <v>54</v>
      </c>
      <c r="M343" s="166"/>
      <c r="N343" s="166"/>
      <c r="O343" s="18"/>
    </row>
    <row r="344" spans="1:15" x14ac:dyDescent="0.25">
      <c r="A344" s="23"/>
      <c r="B344" s="23"/>
      <c r="C344" s="25"/>
      <c r="D344" s="25"/>
      <c r="E344" s="25"/>
      <c r="F344" s="25"/>
      <c r="G344" s="25"/>
      <c r="H344" s="25"/>
      <c r="I344" s="25"/>
      <c r="J344" s="25"/>
      <c r="K344" s="25"/>
      <c r="L344" s="166" t="s">
        <v>289</v>
      </c>
      <c r="M344" s="166"/>
      <c r="N344" s="166"/>
      <c r="O344" s="18"/>
    </row>
    <row r="345" spans="1:15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4"/>
      <c r="N345" s="23"/>
      <c r="O345" s="18"/>
    </row>
    <row r="346" spans="1:15" x14ac:dyDescent="0.25">
      <c r="G346" s="5"/>
      <c r="M346" s="4"/>
    </row>
    <row r="347" spans="1:15" x14ac:dyDescent="0.25">
      <c r="M347" s="4"/>
    </row>
    <row r="348" spans="1:15" x14ac:dyDescent="0.25">
      <c r="M348" s="4"/>
    </row>
    <row r="349" spans="1:15" x14ac:dyDescent="0.25">
      <c r="M349" s="4"/>
    </row>
    <row r="350" spans="1:15" x14ac:dyDescent="0.25">
      <c r="M350" s="4"/>
    </row>
    <row r="351" spans="1:15" x14ac:dyDescent="0.25">
      <c r="M351" s="4"/>
    </row>
    <row r="352" spans="1:15" x14ac:dyDescent="0.25">
      <c r="M352" s="4"/>
    </row>
    <row r="353" spans="13:13" x14ac:dyDescent="0.25">
      <c r="M353" s="4"/>
    </row>
    <row r="354" spans="13:13" x14ac:dyDescent="0.25">
      <c r="M354" s="4"/>
    </row>
    <row r="355" spans="13:13" x14ac:dyDescent="0.25">
      <c r="M355" s="4"/>
    </row>
    <row r="356" spans="13:13" x14ac:dyDescent="0.25">
      <c r="M356" s="4"/>
    </row>
    <row r="357" spans="13:13" x14ac:dyDescent="0.25">
      <c r="M357" s="4"/>
    </row>
    <row r="358" spans="13:13" x14ac:dyDescent="0.25">
      <c r="M358" s="4"/>
    </row>
    <row r="359" spans="13:13" x14ac:dyDescent="0.25">
      <c r="M359" s="4"/>
    </row>
    <row r="360" spans="13:13" x14ac:dyDescent="0.25">
      <c r="M360" s="4"/>
    </row>
    <row r="361" spans="13:13" x14ac:dyDescent="0.25">
      <c r="M361" s="4"/>
    </row>
    <row r="362" spans="13:13" x14ac:dyDescent="0.25">
      <c r="M362" s="4"/>
    </row>
    <row r="363" spans="13:13" x14ac:dyDescent="0.25">
      <c r="M363" s="4"/>
    </row>
    <row r="364" spans="13:13" x14ac:dyDescent="0.25">
      <c r="M364" s="4"/>
    </row>
    <row r="365" spans="13:13" x14ac:dyDescent="0.25">
      <c r="M365" s="4"/>
    </row>
    <row r="366" spans="13:13" x14ac:dyDescent="0.25">
      <c r="M366" s="4"/>
    </row>
    <row r="367" spans="13:13" x14ac:dyDescent="0.25">
      <c r="M367" s="4"/>
    </row>
    <row r="368" spans="13:13" x14ac:dyDescent="0.25">
      <c r="M368" s="4"/>
    </row>
    <row r="369" spans="13:13" x14ac:dyDescent="0.25">
      <c r="M369" s="4"/>
    </row>
    <row r="370" spans="13:13" x14ac:dyDescent="0.25">
      <c r="M370" s="4"/>
    </row>
    <row r="371" spans="13:13" x14ac:dyDescent="0.25">
      <c r="M371" s="4"/>
    </row>
    <row r="372" spans="13:13" x14ac:dyDescent="0.25">
      <c r="M372" s="4"/>
    </row>
    <row r="373" spans="13:13" x14ac:dyDescent="0.25">
      <c r="M373" s="4"/>
    </row>
    <row r="374" spans="13:13" x14ac:dyDescent="0.25">
      <c r="M374" s="4"/>
    </row>
    <row r="375" spans="13:13" x14ac:dyDescent="0.25">
      <c r="M375" s="4"/>
    </row>
    <row r="376" spans="13:13" x14ac:dyDescent="0.25">
      <c r="M376" s="4"/>
    </row>
    <row r="377" spans="13:13" x14ac:dyDescent="0.25">
      <c r="M377" s="4"/>
    </row>
    <row r="378" spans="13:13" x14ac:dyDescent="0.25">
      <c r="M378" s="4"/>
    </row>
    <row r="379" spans="13:13" x14ac:dyDescent="0.25">
      <c r="M379" s="4"/>
    </row>
    <row r="380" spans="13:13" x14ac:dyDescent="0.25">
      <c r="M380" s="4"/>
    </row>
    <row r="381" spans="13:13" x14ac:dyDescent="0.25">
      <c r="M381" s="4"/>
    </row>
    <row r="382" spans="13:13" x14ac:dyDescent="0.25">
      <c r="M382" s="4"/>
    </row>
    <row r="383" spans="13:13" x14ac:dyDescent="0.25">
      <c r="M383" s="4"/>
    </row>
    <row r="384" spans="13:13" x14ac:dyDescent="0.25">
      <c r="M384" s="4"/>
    </row>
    <row r="385" spans="13:13" x14ac:dyDescent="0.25">
      <c r="M385" s="4"/>
    </row>
    <row r="386" spans="13:13" x14ac:dyDescent="0.25">
      <c r="M386" s="4"/>
    </row>
    <row r="387" spans="13:13" x14ac:dyDescent="0.25">
      <c r="M387" s="4"/>
    </row>
    <row r="388" spans="13:13" x14ac:dyDescent="0.25">
      <c r="M388" s="4"/>
    </row>
    <row r="389" spans="13:13" x14ac:dyDescent="0.25">
      <c r="M389" s="4"/>
    </row>
    <row r="390" spans="13:13" x14ac:dyDescent="0.25">
      <c r="M390" s="4"/>
    </row>
    <row r="391" spans="13:13" x14ac:dyDescent="0.25">
      <c r="M391" s="4"/>
    </row>
    <row r="392" spans="13:13" x14ac:dyDescent="0.25">
      <c r="M392" s="4"/>
    </row>
    <row r="393" spans="13:13" x14ac:dyDescent="0.25">
      <c r="M393" s="4"/>
    </row>
    <row r="394" spans="13:13" x14ac:dyDescent="0.25">
      <c r="M394" s="4"/>
    </row>
    <row r="395" spans="13:13" x14ac:dyDescent="0.25">
      <c r="M395" s="4"/>
    </row>
    <row r="396" spans="13:13" x14ac:dyDescent="0.25">
      <c r="M396" s="4"/>
    </row>
    <row r="397" spans="13:13" x14ac:dyDescent="0.25">
      <c r="M397" s="4"/>
    </row>
    <row r="398" spans="13:13" x14ac:dyDescent="0.25">
      <c r="M398" s="4"/>
    </row>
    <row r="399" spans="13:13" x14ac:dyDescent="0.25">
      <c r="M399" s="4"/>
    </row>
    <row r="400" spans="13:13" x14ac:dyDescent="0.25">
      <c r="M400" s="4"/>
    </row>
    <row r="401" spans="13:13" x14ac:dyDescent="0.25">
      <c r="M401" s="4"/>
    </row>
    <row r="402" spans="13:13" x14ac:dyDescent="0.25">
      <c r="M402" s="4"/>
    </row>
    <row r="403" spans="13:13" x14ac:dyDescent="0.25">
      <c r="M403" s="4"/>
    </row>
    <row r="404" spans="13:13" x14ac:dyDescent="0.25">
      <c r="M404" s="4"/>
    </row>
    <row r="405" spans="13:13" x14ac:dyDescent="0.25">
      <c r="M405" s="4"/>
    </row>
    <row r="406" spans="13:13" x14ac:dyDescent="0.25">
      <c r="M406" s="4"/>
    </row>
    <row r="407" spans="13:13" x14ac:dyDescent="0.25">
      <c r="M407" s="4"/>
    </row>
    <row r="408" spans="13:13" x14ac:dyDescent="0.25">
      <c r="M408" s="4"/>
    </row>
    <row r="409" spans="13:13" x14ac:dyDescent="0.25">
      <c r="M409" s="4"/>
    </row>
    <row r="410" spans="13:13" x14ac:dyDescent="0.25">
      <c r="M410" s="4"/>
    </row>
    <row r="411" spans="13:13" x14ac:dyDescent="0.25">
      <c r="M411" s="4"/>
    </row>
    <row r="412" spans="13:13" x14ac:dyDescent="0.25">
      <c r="M412" s="4"/>
    </row>
    <row r="413" spans="13:13" x14ac:dyDescent="0.25">
      <c r="M413" s="4"/>
    </row>
  </sheetData>
  <mergeCells count="902">
    <mergeCell ref="I51:I52"/>
    <mergeCell ref="I56:I57"/>
    <mergeCell ref="A131:A135"/>
    <mergeCell ref="B131:B135"/>
    <mergeCell ref="C131:C135"/>
    <mergeCell ref="G131:G135"/>
    <mergeCell ref="H131:H135"/>
    <mergeCell ref="I131:I135"/>
    <mergeCell ref="J131:J135"/>
    <mergeCell ref="O66:O69"/>
    <mergeCell ref="A174:A178"/>
    <mergeCell ref="B174:B178"/>
    <mergeCell ref="C174:C178"/>
    <mergeCell ref="G174:G178"/>
    <mergeCell ref="H174:H178"/>
    <mergeCell ref="I174:I178"/>
    <mergeCell ref="J174:J178"/>
    <mergeCell ref="K174:K178"/>
    <mergeCell ref="L174:L178"/>
    <mergeCell ref="M174:M178"/>
    <mergeCell ref="N174:N178"/>
    <mergeCell ref="O174:O178"/>
    <mergeCell ref="A66:A69"/>
    <mergeCell ref="B66:B69"/>
    <mergeCell ref="C66:C69"/>
    <mergeCell ref="G66:G69"/>
    <mergeCell ref="H66:H69"/>
    <mergeCell ref="I66:I69"/>
    <mergeCell ref="J66:J69"/>
    <mergeCell ref="K66:K69"/>
    <mergeCell ref="L66:L69"/>
    <mergeCell ref="A79:A82"/>
    <mergeCell ref="B79:B82"/>
    <mergeCell ref="L51:L52"/>
    <mergeCell ref="M51:M52"/>
    <mergeCell ref="N51:N52"/>
    <mergeCell ref="O51:O52"/>
    <mergeCell ref="C125:C130"/>
    <mergeCell ref="G125:G130"/>
    <mergeCell ref="A125:A130"/>
    <mergeCell ref="B125:B130"/>
    <mergeCell ref="H125:H130"/>
    <mergeCell ref="I125:I130"/>
    <mergeCell ref="J125:J130"/>
    <mergeCell ref="K125:K130"/>
    <mergeCell ref="L125:L130"/>
    <mergeCell ref="M125:M130"/>
    <mergeCell ref="N125:N130"/>
    <mergeCell ref="O125:O130"/>
    <mergeCell ref="A70:A78"/>
    <mergeCell ref="B70:B78"/>
    <mergeCell ref="C70:C78"/>
    <mergeCell ref="G70:G78"/>
    <mergeCell ref="H70:H78"/>
    <mergeCell ref="I70:I78"/>
    <mergeCell ref="J70:J78"/>
    <mergeCell ref="K70:K78"/>
    <mergeCell ref="N285:N287"/>
    <mergeCell ref="O285:O287"/>
    <mergeCell ref="B285:B287"/>
    <mergeCell ref="C285:C287"/>
    <mergeCell ref="G285:G287"/>
    <mergeCell ref="H285:H287"/>
    <mergeCell ref="I285:I287"/>
    <mergeCell ref="J285:J287"/>
    <mergeCell ref="K285:K287"/>
    <mergeCell ref="L285:L287"/>
    <mergeCell ref="M285:M287"/>
    <mergeCell ref="C79:C82"/>
    <mergeCell ref="G79:G82"/>
    <mergeCell ref="H79:H82"/>
    <mergeCell ref="I79:I82"/>
    <mergeCell ref="J79:J82"/>
    <mergeCell ref="K79:K82"/>
    <mergeCell ref="L79:L82"/>
    <mergeCell ref="C293:C297"/>
    <mergeCell ref="G293:G297"/>
    <mergeCell ref="J205:J211"/>
    <mergeCell ref="H216:H217"/>
    <mergeCell ref="I216:I217"/>
    <mergeCell ref="J216:J217"/>
    <mergeCell ref="H225:H227"/>
    <mergeCell ref="I225:I227"/>
    <mergeCell ref="J225:J227"/>
    <mergeCell ref="L212:L215"/>
    <mergeCell ref="H239:H243"/>
    <mergeCell ref="I239:I243"/>
    <mergeCell ref="J239:J243"/>
    <mergeCell ref="K239:K243"/>
    <mergeCell ref="L239:L243"/>
    <mergeCell ref="L250:L257"/>
    <mergeCell ref="C141:C148"/>
    <mergeCell ref="B299:B308"/>
    <mergeCell ref="C299:C308"/>
    <mergeCell ref="G299:G308"/>
    <mergeCell ref="C288:C292"/>
    <mergeCell ref="G288:G292"/>
    <mergeCell ref="J314:J316"/>
    <mergeCell ref="C309:C313"/>
    <mergeCell ref="B293:B297"/>
    <mergeCell ref="C245:C246"/>
    <mergeCell ref="G245:G246"/>
    <mergeCell ref="C282:C284"/>
    <mergeCell ref="G282:G284"/>
    <mergeCell ref="C258:C263"/>
    <mergeCell ref="G258:G263"/>
    <mergeCell ref="H245:H246"/>
    <mergeCell ref="I245:I246"/>
    <mergeCell ref="I317:I319"/>
    <mergeCell ref="J317:J319"/>
    <mergeCell ref="H274:H276"/>
    <mergeCell ref="I274:I276"/>
    <mergeCell ref="H288:H292"/>
    <mergeCell ref="H293:H297"/>
    <mergeCell ref="H299:H308"/>
    <mergeCell ref="H309:H313"/>
    <mergeCell ref="H277:H281"/>
    <mergeCell ref="I277:I281"/>
    <mergeCell ref="J277:J281"/>
    <mergeCell ref="I288:I292"/>
    <mergeCell ref="I299:I308"/>
    <mergeCell ref="J288:J292"/>
    <mergeCell ref="A212:A215"/>
    <mergeCell ref="A236:A238"/>
    <mergeCell ref="A239:A243"/>
    <mergeCell ref="C236:C238"/>
    <mergeCell ref="G236:G238"/>
    <mergeCell ref="B236:B238"/>
    <mergeCell ref="B239:B243"/>
    <mergeCell ref="C239:C243"/>
    <mergeCell ref="G239:G243"/>
    <mergeCell ref="C212:C215"/>
    <mergeCell ref="C228:C231"/>
    <mergeCell ref="G228:G231"/>
    <mergeCell ref="C232:C235"/>
    <mergeCell ref="G232:G235"/>
    <mergeCell ref="A221:A224"/>
    <mergeCell ref="B221:B224"/>
    <mergeCell ref="B212:B215"/>
    <mergeCell ref="B216:B217"/>
    <mergeCell ref="C225:C227"/>
    <mergeCell ref="G225:G227"/>
    <mergeCell ref="A225:A227"/>
    <mergeCell ref="B225:B227"/>
    <mergeCell ref="A228:A231"/>
    <mergeCell ref="B228:B231"/>
    <mergeCell ref="L165:L167"/>
    <mergeCell ref="M165:M167"/>
    <mergeCell ref="M70:M78"/>
    <mergeCell ref="L116:L118"/>
    <mergeCell ref="M116:M118"/>
    <mergeCell ref="M205:M211"/>
    <mergeCell ref="M228:M231"/>
    <mergeCell ref="L193:L201"/>
    <mergeCell ref="M193:M201"/>
    <mergeCell ref="L205:L211"/>
    <mergeCell ref="L154:L159"/>
    <mergeCell ref="L160:L164"/>
    <mergeCell ref="M179:M180"/>
    <mergeCell ref="M95:M98"/>
    <mergeCell ref="M104:M106"/>
    <mergeCell ref="L70:L78"/>
    <mergeCell ref="L131:L135"/>
    <mergeCell ref="M131:M135"/>
    <mergeCell ref="H44:H46"/>
    <mergeCell ref="M299:M308"/>
    <mergeCell ref="M268:M273"/>
    <mergeCell ref="I282:I284"/>
    <mergeCell ref="J282:J284"/>
    <mergeCell ref="K282:K284"/>
    <mergeCell ref="L282:L284"/>
    <mergeCell ref="M282:M284"/>
    <mergeCell ref="L172:L173"/>
    <mergeCell ref="M172:M173"/>
    <mergeCell ref="M141:M148"/>
    <mergeCell ref="H95:H98"/>
    <mergeCell ref="I95:I98"/>
    <mergeCell ref="J95:J98"/>
    <mergeCell ref="K95:K98"/>
    <mergeCell ref="L95:L98"/>
    <mergeCell ref="H184:H192"/>
    <mergeCell ref="I184:I192"/>
    <mergeCell ref="J184:J192"/>
    <mergeCell ref="K184:K192"/>
    <mergeCell ref="L184:L192"/>
    <mergeCell ref="M44:M46"/>
    <mergeCell ref="L258:L263"/>
    <mergeCell ref="L149:L153"/>
    <mergeCell ref="O328:O330"/>
    <mergeCell ref="K320:K322"/>
    <mergeCell ref="O323:O327"/>
    <mergeCell ref="N317:N319"/>
    <mergeCell ref="O317:O319"/>
    <mergeCell ref="M288:M292"/>
    <mergeCell ref="K299:K308"/>
    <mergeCell ref="L299:L308"/>
    <mergeCell ref="K323:K327"/>
    <mergeCell ref="L323:L327"/>
    <mergeCell ref="M323:M327"/>
    <mergeCell ref="N323:N327"/>
    <mergeCell ref="K314:K316"/>
    <mergeCell ref="L314:L316"/>
    <mergeCell ref="M317:M319"/>
    <mergeCell ref="M314:M316"/>
    <mergeCell ref="K317:K319"/>
    <mergeCell ref="L317:L319"/>
    <mergeCell ref="M258:M263"/>
    <mergeCell ref="N258:N263"/>
    <mergeCell ref="O258:O263"/>
    <mergeCell ref="H268:H273"/>
    <mergeCell ref="A323:A327"/>
    <mergeCell ref="A328:A330"/>
    <mergeCell ref="H314:H316"/>
    <mergeCell ref="I314:I316"/>
    <mergeCell ref="H323:H327"/>
    <mergeCell ref="H328:H330"/>
    <mergeCell ref="I323:I327"/>
    <mergeCell ref="B314:B316"/>
    <mergeCell ref="C314:C316"/>
    <mergeCell ref="G314:G316"/>
    <mergeCell ref="B328:B330"/>
    <mergeCell ref="C328:C330"/>
    <mergeCell ref="G328:G330"/>
    <mergeCell ref="C323:C327"/>
    <mergeCell ref="G323:G327"/>
    <mergeCell ref="A320:A322"/>
    <mergeCell ref="B320:B322"/>
    <mergeCell ref="A317:A319"/>
    <mergeCell ref="B317:B319"/>
    <mergeCell ref="J323:J327"/>
    <mergeCell ref="O274:O276"/>
    <mergeCell ref="C264:C267"/>
    <mergeCell ref="G264:G267"/>
    <mergeCell ref="H264:H267"/>
    <mergeCell ref="I264:I267"/>
    <mergeCell ref="J264:J267"/>
    <mergeCell ref="K264:K267"/>
    <mergeCell ref="C268:C273"/>
    <mergeCell ref="J274:J276"/>
    <mergeCell ref="K274:K276"/>
    <mergeCell ref="L274:L276"/>
    <mergeCell ref="M274:M276"/>
    <mergeCell ref="N274:N276"/>
    <mergeCell ref="C274:C276"/>
    <mergeCell ref="G274:G276"/>
    <mergeCell ref="O268:O273"/>
    <mergeCell ref="K268:K273"/>
    <mergeCell ref="L268:L273"/>
    <mergeCell ref="O264:O267"/>
    <mergeCell ref="O212:O215"/>
    <mergeCell ref="H236:H238"/>
    <mergeCell ref="I236:I238"/>
    <mergeCell ref="J236:J238"/>
    <mergeCell ref="K236:K238"/>
    <mergeCell ref="L236:L238"/>
    <mergeCell ref="M236:M238"/>
    <mergeCell ref="N236:N238"/>
    <mergeCell ref="O236:O238"/>
    <mergeCell ref="H228:H231"/>
    <mergeCell ref="N212:N215"/>
    <mergeCell ref="N221:N224"/>
    <mergeCell ref="O228:O231"/>
    <mergeCell ref="O221:O224"/>
    <mergeCell ref="O225:O227"/>
    <mergeCell ref="M212:M215"/>
    <mergeCell ref="C181:C183"/>
    <mergeCell ref="C168:C171"/>
    <mergeCell ref="I168:I171"/>
    <mergeCell ref="M250:M257"/>
    <mergeCell ref="H258:H263"/>
    <mergeCell ref="I258:I263"/>
    <mergeCell ref="N179:N180"/>
    <mergeCell ref="N181:N183"/>
    <mergeCell ref="H179:H180"/>
    <mergeCell ref="I179:I180"/>
    <mergeCell ref="J179:J180"/>
    <mergeCell ref="K179:K180"/>
    <mergeCell ref="L179:L180"/>
    <mergeCell ref="I181:I183"/>
    <mergeCell ref="J181:J183"/>
    <mergeCell ref="K181:K183"/>
    <mergeCell ref="L181:L183"/>
    <mergeCell ref="M181:M183"/>
    <mergeCell ref="K216:K217"/>
    <mergeCell ref="L216:L217"/>
    <mergeCell ref="M216:M217"/>
    <mergeCell ref="N216:N217"/>
    <mergeCell ref="K212:K215"/>
    <mergeCell ref="K225:K227"/>
    <mergeCell ref="G179:G180"/>
    <mergeCell ref="J154:J159"/>
    <mergeCell ref="K154:K159"/>
    <mergeCell ref="K160:K164"/>
    <mergeCell ref="C160:C164"/>
    <mergeCell ref="G160:G164"/>
    <mergeCell ref="H160:H164"/>
    <mergeCell ref="I160:I164"/>
    <mergeCell ref="I149:I153"/>
    <mergeCell ref="G165:G167"/>
    <mergeCell ref="H165:H167"/>
    <mergeCell ref="I165:I167"/>
    <mergeCell ref="K165:K167"/>
    <mergeCell ref="J165:J167"/>
    <mergeCell ref="G172:G173"/>
    <mergeCell ref="H172:H173"/>
    <mergeCell ref="I172:I173"/>
    <mergeCell ref="J172:J173"/>
    <mergeCell ref="K172:K173"/>
    <mergeCell ref="J168:J171"/>
    <mergeCell ref="C165:C167"/>
    <mergeCell ref="C172:C173"/>
    <mergeCell ref="C149:C153"/>
    <mergeCell ref="G149:G153"/>
    <mergeCell ref="H149:H153"/>
    <mergeCell ref="C154:C159"/>
    <mergeCell ref="G154:G159"/>
    <mergeCell ref="H154:H159"/>
    <mergeCell ref="I154:I159"/>
    <mergeCell ref="K149:K153"/>
    <mergeCell ref="J160:J164"/>
    <mergeCell ref="J149:J153"/>
    <mergeCell ref="B136:B140"/>
    <mergeCell ref="A136:A140"/>
    <mergeCell ref="A141:A148"/>
    <mergeCell ref="B141:B148"/>
    <mergeCell ref="N116:N118"/>
    <mergeCell ref="O116:O118"/>
    <mergeCell ref="H136:H140"/>
    <mergeCell ref="I136:I140"/>
    <mergeCell ref="J136:J140"/>
    <mergeCell ref="K136:K140"/>
    <mergeCell ref="L136:L140"/>
    <mergeCell ref="N119:N124"/>
    <mergeCell ref="L141:L148"/>
    <mergeCell ref="C136:C140"/>
    <mergeCell ref="G136:G140"/>
    <mergeCell ref="G141:G148"/>
    <mergeCell ref="H141:H148"/>
    <mergeCell ref="I141:I148"/>
    <mergeCell ref="K131:K135"/>
    <mergeCell ref="N131:N135"/>
    <mergeCell ref="O131:O135"/>
    <mergeCell ref="A112:A115"/>
    <mergeCell ref="A116:A118"/>
    <mergeCell ref="A119:A124"/>
    <mergeCell ref="H112:H115"/>
    <mergeCell ref="I112:I115"/>
    <mergeCell ref="J112:J115"/>
    <mergeCell ref="K112:K115"/>
    <mergeCell ref="L112:L115"/>
    <mergeCell ref="M112:M115"/>
    <mergeCell ref="H119:H124"/>
    <mergeCell ref="I119:I124"/>
    <mergeCell ref="J119:J124"/>
    <mergeCell ref="K119:K124"/>
    <mergeCell ref="L119:L124"/>
    <mergeCell ref="M119:M124"/>
    <mergeCell ref="B112:B115"/>
    <mergeCell ref="C112:C115"/>
    <mergeCell ref="G112:G115"/>
    <mergeCell ref="J116:J118"/>
    <mergeCell ref="K116:K118"/>
    <mergeCell ref="O112:O115"/>
    <mergeCell ref="H116:H118"/>
    <mergeCell ref="B116:B118"/>
    <mergeCell ref="C116:C118"/>
    <mergeCell ref="G116:G118"/>
    <mergeCell ref="B119:B124"/>
    <mergeCell ref="C119:C124"/>
    <mergeCell ref="G119:G124"/>
    <mergeCell ref="N95:N98"/>
    <mergeCell ref="O95:O98"/>
    <mergeCell ref="H99:H102"/>
    <mergeCell ref="I99:I102"/>
    <mergeCell ref="J99:J102"/>
    <mergeCell ref="K99:K102"/>
    <mergeCell ref="L99:L102"/>
    <mergeCell ref="M99:M102"/>
    <mergeCell ref="N99:N102"/>
    <mergeCell ref="O99:O102"/>
    <mergeCell ref="N107:N111"/>
    <mergeCell ref="O107:O111"/>
    <mergeCell ref="O119:O124"/>
    <mergeCell ref="N112:N115"/>
    <mergeCell ref="M107:M111"/>
    <mergeCell ref="I116:I118"/>
    <mergeCell ref="A83:A87"/>
    <mergeCell ref="A88:A94"/>
    <mergeCell ref="A95:A98"/>
    <mergeCell ref="A99:A102"/>
    <mergeCell ref="C83:C87"/>
    <mergeCell ref="G83:G87"/>
    <mergeCell ref="C88:C94"/>
    <mergeCell ref="G88:G94"/>
    <mergeCell ref="C95:C98"/>
    <mergeCell ref="G95:G98"/>
    <mergeCell ref="B83:B87"/>
    <mergeCell ref="B88:B94"/>
    <mergeCell ref="B95:B98"/>
    <mergeCell ref="B99:B102"/>
    <mergeCell ref="N83:N87"/>
    <mergeCell ref="M62:M65"/>
    <mergeCell ref="N62:N65"/>
    <mergeCell ref="O83:O87"/>
    <mergeCell ref="L83:L87"/>
    <mergeCell ref="H88:H94"/>
    <mergeCell ref="I88:I94"/>
    <mergeCell ref="J88:J94"/>
    <mergeCell ref="K88:K94"/>
    <mergeCell ref="L88:L94"/>
    <mergeCell ref="M88:M94"/>
    <mergeCell ref="N88:N94"/>
    <mergeCell ref="O88:O94"/>
    <mergeCell ref="O62:O65"/>
    <mergeCell ref="H83:H87"/>
    <mergeCell ref="K83:K87"/>
    <mergeCell ref="M83:M87"/>
    <mergeCell ref="N70:N78"/>
    <mergeCell ref="O70:O78"/>
    <mergeCell ref="M79:M82"/>
    <mergeCell ref="N79:N82"/>
    <mergeCell ref="O79:O82"/>
    <mergeCell ref="M66:M69"/>
    <mergeCell ref="N66:N69"/>
    <mergeCell ref="C44:C46"/>
    <mergeCell ref="C62:C65"/>
    <mergeCell ref="G62:G65"/>
    <mergeCell ref="H62:H65"/>
    <mergeCell ref="I62:I65"/>
    <mergeCell ref="J62:J65"/>
    <mergeCell ref="K62:K65"/>
    <mergeCell ref="L62:L65"/>
    <mergeCell ref="O56:O57"/>
    <mergeCell ref="N44:N46"/>
    <mergeCell ref="O44:O46"/>
    <mergeCell ref="L47:L50"/>
    <mergeCell ref="M47:M50"/>
    <mergeCell ref="N47:N50"/>
    <mergeCell ref="N53:N55"/>
    <mergeCell ref="O53:O55"/>
    <mergeCell ref="J56:J57"/>
    <mergeCell ref="K56:K57"/>
    <mergeCell ref="L56:L57"/>
    <mergeCell ref="G44:G46"/>
    <mergeCell ref="I44:I46"/>
    <mergeCell ref="J44:J46"/>
    <mergeCell ref="K44:K46"/>
    <mergeCell ref="L44:L46"/>
    <mergeCell ref="G53:G55"/>
    <mergeCell ref="H53:H55"/>
    <mergeCell ref="I53:I55"/>
    <mergeCell ref="J53:J55"/>
    <mergeCell ref="K53:K55"/>
    <mergeCell ref="L53:L55"/>
    <mergeCell ref="M53:M55"/>
    <mergeCell ref="A47:A50"/>
    <mergeCell ref="I47:I50"/>
    <mergeCell ref="J47:J50"/>
    <mergeCell ref="K47:K50"/>
    <mergeCell ref="C47:C50"/>
    <mergeCell ref="H47:H50"/>
    <mergeCell ref="B47:B50"/>
    <mergeCell ref="G47:G50"/>
    <mergeCell ref="C53:C55"/>
    <mergeCell ref="B51:B52"/>
    <mergeCell ref="C51:C52"/>
    <mergeCell ref="G51:G52"/>
    <mergeCell ref="A51:A52"/>
    <mergeCell ref="H51:H52"/>
    <mergeCell ref="J51:J52"/>
    <mergeCell ref="K51:K52"/>
    <mergeCell ref="C41:C43"/>
    <mergeCell ref="G41:G43"/>
    <mergeCell ref="H41:H43"/>
    <mergeCell ref="I41:I43"/>
    <mergeCell ref="J41:J43"/>
    <mergeCell ref="K41:K43"/>
    <mergeCell ref="L41:L43"/>
    <mergeCell ref="M41:M43"/>
    <mergeCell ref="N41:N43"/>
    <mergeCell ref="C10:C15"/>
    <mergeCell ref="G10:G15"/>
    <mergeCell ref="A10:A15"/>
    <mergeCell ref="H10:H15"/>
    <mergeCell ref="I10:I15"/>
    <mergeCell ref="J10:J15"/>
    <mergeCell ref="K10:K15"/>
    <mergeCell ref="L10:L15"/>
    <mergeCell ref="A25:A30"/>
    <mergeCell ref="B25:B30"/>
    <mergeCell ref="C25:C30"/>
    <mergeCell ref="G25:G30"/>
    <mergeCell ref="H25:H30"/>
    <mergeCell ref="I25:I30"/>
    <mergeCell ref="J25:J30"/>
    <mergeCell ref="K25:K30"/>
    <mergeCell ref="L25:L30"/>
    <mergeCell ref="L16:L24"/>
    <mergeCell ref="M25:M30"/>
    <mergeCell ref="N25:N30"/>
    <mergeCell ref="O25:O30"/>
    <mergeCell ref="I2:O2"/>
    <mergeCell ref="L344:N344"/>
    <mergeCell ref="C343:E343"/>
    <mergeCell ref="H342:J342"/>
    <mergeCell ref="H343:J343"/>
    <mergeCell ref="L342:N342"/>
    <mergeCell ref="L343:N343"/>
    <mergeCell ref="C5:C8"/>
    <mergeCell ref="D5:D8"/>
    <mergeCell ref="E5:E8"/>
    <mergeCell ref="F5:F8"/>
    <mergeCell ref="G5:G8"/>
    <mergeCell ref="H5:K5"/>
    <mergeCell ref="L5:L8"/>
    <mergeCell ref="M5:M8"/>
    <mergeCell ref="C342:E342"/>
    <mergeCell ref="N5:N8"/>
    <mergeCell ref="C16:C24"/>
    <mergeCell ref="G16:G24"/>
    <mergeCell ref="H16:H24"/>
    <mergeCell ref="O5:O8"/>
    <mergeCell ref="H6:I6"/>
    <mergeCell ref="J6:K6"/>
    <mergeCell ref="H7:H8"/>
    <mergeCell ref="I7:I8"/>
    <mergeCell ref="J7:J8"/>
    <mergeCell ref="K7:K8"/>
    <mergeCell ref="M16:M24"/>
    <mergeCell ref="N16:N24"/>
    <mergeCell ref="O16:O24"/>
    <mergeCell ref="M10:M15"/>
    <mergeCell ref="N10:N15"/>
    <mergeCell ref="O10:O15"/>
    <mergeCell ref="I16:I24"/>
    <mergeCell ref="J16:J24"/>
    <mergeCell ref="K16:K24"/>
    <mergeCell ref="O179:O180"/>
    <mergeCell ref="G181:G183"/>
    <mergeCell ref="H181:H183"/>
    <mergeCell ref="G168:G171"/>
    <mergeCell ref="C221:C224"/>
    <mergeCell ref="G221:G224"/>
    <mergeCell ref="H221:H224"/>
    <mergeCell ref="I221:I224"/>
    <mergeCell ref="J221:J224"/>
    <mergeCell ref="K221:K224"/>
    <mergeCell ref="L221:L224"/>
    <mergeCell ref="M221:M224"/>
    <mergeCell ref="H212:H215"/>
    <mergeCell ref="O205:O211"/>
    <mergeCell ref="H202:H204"/>
    <mergeCell ref="I202:I204"/>
    <mergeCell ref="N205:N211"/>
    <mergeCell ref="K205:K211"/>
    <mergeCell ref="K193:K201"/>
    <mergeCell ref="I212:I215"/>
    <mergeCell ref="J212:J215"/>
    <mergeCell ref="O202:O204"/>
    <mergeCell ref="H168:H171"/>
    <mergeCell ref="C179:C180"/>
    <mergeCell ref="H232:H235"/>
    <mergeCell ref="I232:I235"/>
    <mergeCell ref="J232:J235"/>
    <mergeCell ref="K232:K235"/>
    <mergeCell ref="L232:L235"/>
    <mergeCell ref="N228:N231"/>
    <mergeCell ref="L245:L246"/>
    <mergeCell ref="M245:M246"/>
    <mergeCell ref="K168:K171"/>
    <mergeCell ref="L225:L227"/>
    <mergeCell ref="M225:M227"/>
    <mergeCell ref="N225:N227"/>
    <mergeCell ref="O245:O246"/>
    <mergeCell ref="M247:M249"/>
    <mergeCell ref="N247:N249"/>
    <mergeCell ref="O247:O249"/>
    <mergeCell ref="H250:H257"/>
    <mergeCell ref="I250:I257"/>
    <mergeCell ref="J250:J257"/>
    <mergeCell ref="K250:K257"/>
    <mergeCell ref="H247:H249"/>
    <mergeCell ref="I247:I249"/>
    <mergeCell ref="J247:J249"/>
    <mergeCell ref="K247:K249"/>
    <mergeCell ref="A5:A8"/>
    <mergeCell ref="B5:B8"/>
    <mergeCell ref="A16:A24"/>
    <mergeCell ref="B16:B24"/>
    <mergeCell ref="B10:B15"/>
    <mergeCell ref="B44:B46"/>
    <mergeCell ref="A56:A57"/>
    <mergeCell ref="A62:A65"/>
    <mergeCell ref="B62:B65"/>
    <mergeCell ref="A44:A46"/>
    <mergeCell ref="A41:A43"/>
    <mergeCell ref="B41:B43"/>
    <mergeCell ref="A53:A55"/>
    <mergeCell ref="A39:A40"/>
    <mergeCell ref="B39:B40"/>
    <mergeCell ref="B56:B57"/>
    <mergeCell ref="B53:B55"/>
    <mergeCell ref="A31:A33"/>
    <mergeCell ref="B31:B33"/>
    <mergeCell ref="A202:A204"/>
    <mergeCell ref="B202:B204"/>
    <mergeCell ref="A205:A211"/>
    <mergeCell ref="B205:B211"/>
    <mergeCell ref="A168:A171"/>
    <mergeCell ref="B168:B171"/>
    <mergeCell ref="B181:B183"/>
    <mergeCell ref="B149:B153"/>
    <mergeCell ref="A181:A183"/>
    <mergeCell ref="A149:A153"/>
    <mergeCell ref="B179:B180"/>
    <mergeCell ref="A179:A180"/>
    <mergeCell ref="A165:A167"/>
    <mergeCell ref="B165:B167"/>
    <mergeCell ref="A172:A173"/>
    <mergeCell ref="B172:B173"/>
    <mergeCell ref="A160:A164"/>
    <mergeCell ref="B160:B164"/>
    <mergeCell ref="A154:A159"/>
    <mergeCell ref="B154:B159"/>
    <mergeCell ref="A232:A235"/>
    <mergeCell ref="B232:B235"/>
    <mergeCell ref="B274:B276"/>
    <mergeCell ref="B258:B263"/>
    <mergeCell ref="A258:A263"/>
    <mergeCell ref="A274:A276"/>
    <mergeCell ref="A245:A246"/>
    <mergeCell ref="B245:B246"/>
    <mergeCell ref="A277:A281"/>
    <mergeCell ref="B277:B281"/>
    <mergeCell ref="A282:A284"/>
    <mergeCell ref="B288:B292"/>
    <mergeCell ref="A288:A292"/>
    <mergeCell ref="A293:A297"/>
    <mergeCell ref="A247:A249"/>
    <mergeCell ref="B247:B249"/>
    <mergeCell ref="B268:B273"/>
    <mergeCell ref="A285:A287"/>
    <mergeCell ref="B282:B284"/>
    <mergeCell ref="A264:A267"/>
    <mergeCell ref="B264:B267"/>
    <mergeCell ref="B334:B339"/>
    <mergeCell ref="C334:C339"/>
    <mergeCell ref="G334:G339"/>
    <mergeCell ref="A184:A192"/>
    <mergeCell ref="A193:A201"/>
    <mergeCell ref="A216:A217"/>
    <mergeCell ref="A218:A220"/>
    <mergeCell ref="A250:A257"/>
    <mergeCell ref="A268:A273"/>
    <mergeCell ref="A331:A333"/>
    <mergeCell ref="A334:A339"/>
    <mergeCell ref="C216:C217"/>
    <mergeCell ref="G216:G217"/>
    <mergeCell ref="B218:B220"/>
    <mergeCell ref="C218:C220"/>
    <mergeCell ref="G218:G220"/>
    <mergeCell ref="B250:B257"/>
    <mergeCell ref="C250:C257"/>
    <mergeCell ref="G250:G257"/>
    <mergeCell ref="A299:A308"/>
    <mergeCell ref="A309:A313"/>
    <mergeCell ref="A314:A316"/>
    <mergeCell ref="G212:G215"/>
    <mergeCell ref="B331:B333"/>
    <mergeCell ref="C331:C333"/>
    <mergeCell ref="G331:G333"/>
    <mergeCell ref="G268:G273"/>
    <mergeCell ref="B184:B192"/>
    <mergeCell ref="C184:C192"/>
    <mergeCell ref="G184:G192"/>
    <mergeCell ref="B193:B201"/>
    <mergeCell ref="C193:C201"/>
    <mergeCell ref="G193:G201"/>
    <mergeCell ref="B323:B327"/>
    <mergeCell ref="C202:C204"/>
    <mergeCell ref="G202:G204"/>
    <mergeCell ref="C205:C211"/>
    <mergeCell ref="G205:G211"/>
    <mergeCell ref="C277:C281"/>
    <mergeCell ref="G277:G281"/>
    <mergeCell ref="G309:G313"/>
    <mergeCell ref="C320:C322"/>
    <mergeCell ref="G320:G322"/>
    <mergeCell ref="B309:B313"/>
    <mergeCell ref="C247:C249"/>
    <mergeCell ref="G247:G249"/>
    <mergeCell ref="C317:C319"/>
    <mergeCell ref="G317:G319"/>
    <mergeCell ref="N136:N140"/>
    <mergeCell ref="N149:N153"/>
    <mergeCell ref="M154:M159"/>
    <mergeCell ref="N154:N159"/>
    <mergeCell ref="O154:O159"/>
    <mergeCell ref="M168:M171"/>
    <mergeCell ref="O168:O171"/>
    <mergeCell ref="O172:O173"/>
    <mergeCell ref="N165:N167"/>
    <mergeCell ref="N168:N171"/>
    <mergeCell ref="N141:N148"/>
    <mergeCell ref="O136:O140"/>
    <mergeCell ref="M136:M140"/>
    <mergeCell ref="M149:M153"/>
    <mergeCell ref="H334:H339"/>
    <mergeCell ref="I334:I339"/>
    <mergeCell ref="J334:J339"/>
    <mergeCell ref="K334:K339"/>
    <mergeCell ref="L334:L339"/>
    <mergeCell ref="M334:M339"/>
    <mergeCell ref="N334:N339"/>
    <mergeCell ref="N193:N201"/>
    <mergeCell ref="O193:O201"/>
    <mergeCell ref="K277:K281"/>
    <mergeCell ref="I268:I273"/>
    <mergeCell ref="J268:J273"/>
    <mergeCell ref="L247:L249"/>
    <mergeCell ref="I228:I231"/>
    <mergeCell ref="J228:J231"/>
    <mergeCell ref="K228:K231"/>
    <mergeCell ref="L228:L231"/>
    <mergeCell ref="N268:N273"/>
    <mergeCell ref="L264:L267"/>
    <mergeCell ref="N250:N257"/>
    <mergeCell ref="N245:N246"/>
    <mergeCell ref="J258:J263"/>
    <mergeCell ref="K258:K263"/>
    <mergeCell ref="J245:J246"/>
    <mergeCell ref="H193:H201"/>
    <mergeCell ref="I193:I201"/>
    <mergeCell ref="O331:O333"/>
    <mergeCell ref="H218:H220"/>
    <mergeCell ref="I218:I220"/>
    <mergeCell ref="J218:J220"/>
    <mergeCell ref="K218:K220"/>
    <mergeCell ref="L218:L220"/>
    <mergeCell ref="M218:M220"/>
    <mergeCell ref="N218:N220"/>
    <mergeCell ref="O218:O220"/>
    <mergeCell ref="O250:O257"/>
    <mergeCell ref="O232:O235"/>
    <mergeCell ref="M264:M267"/>
    <mergeCell ref="N264:N267"/>
    <mergeCell ref="J202:J204"/>
    <mergeCell ref="K202:K204"/>
    <mergeCell ref="L202:L204"/>
    <mergeCell ref="M202:M204"/>
    <mergeCell ref="N202:N204"/>
    <mergeCell ref="H205:H211"/>
    <mergeCell ref="I205:I211"/>
    <mergeCell ref="J193:J201"/>
    <mergeCell ref="K245:K246"/>
    <mergeCell ref="J141:J148"/>
    <mergeCell ref="K141:K148"/>
    <mergeCell ref="O216:O217"/>
    <mergeCell ref="O165:O167"/>
    <mergeCell ref="O334:O339"/>
    <mergeCell ref="O184:O192"/>
    <mergeCell ref="L168:L171"/>
    <mergeCell ref="O181:O183"/>
    <mergeCell ref="N184:N192"/>
    <mergeCell ref="M184:M192"/>
    <mergeCell ref="O149:O153"/>
    <mergeCell ref="O141:O148"/>
    <mergeCell ref="M160:M164"/>
    <mergeCell ref="N160:N164"/>
    <mergeCell ref="O160:O164"/>
    <mergeCell ref="N172:N173"/>
    <mergeCell ref="M239:M243"/>
    <mergeCell ref="N239:N243"/>
    <mergeCell ref="O239:O243"/>
    <mergeCell ref="M232:M235"/>
    <mergeCell ref="N232:N235"/>
    <mergeCell ref="N282:N284"/>
    <mergeCell ref="O282:O284"/>
    <mergeCell ref="L277:L281"/>
    <mergeCell ref="H331:H333"/>
    <mergeCell ref="I331:I333"/>
    <mergeCell ref="J331:J333"/>
    <mergeCell ref="K331:K333"/>
    <mergeCell ref="L331:L333"/>
    <mergeCell ref="M331:M333"/>
    <mergeCell ref="N331:N333"/>
    <mergeCell ref="H282:H284"/>
    <mergeCell ref="O277:O281"/>
    <mergeCell ref="N314:N316"/>
    <mergeCell ref="O314:O316"/>
    <mergeCell ref="I328:I330"/>
    <mergeCell ref="J328:J330"/>
    <mergeCell ref="K328:K330"/>
    <mergeCell ref="L328:L330"/>
    <mergeCell ref="M328:M330"/>
    <mergeCell ref="N328:N330"/>
    <mergeCell ref="L320:L322"/>
    <mergeCell ref="N288:N292"/>
    <mergeCell ref="O288:O292"/>
    <mergeCell ref="I309:I313"/>
    <mergeCell ref="J309:J313"/>
    <mergeCell ref="K309:K313"/>
    <mergeCell ref="L309:L313"/>
    <mergeCell ref="M277:M281"/>
    <mergeCell ref="N277:N281"/>
    <mergeCell ref="H320:H322"/>
    <mergeCell ref="I320:I322"/>
    <mergeCell ref="J320:J322"/>
    <mergeCell ref="M309:M313"/>
    <mergeCell ref="N309:N313"/>
    <mergeCell ref="O309:O313"/>
    <mergeCell ref="I293:I297"/>
    <mergeCell ref="J293:J297"/>
    <mergeCell ref="K293:K297"/>
    <mergeCell ref="L293:L297"/>
    <mergeCell ref="M293:M297"/>
    <mergeCell ref="N293:N297"/>
    <mergeCell ref="O293:O297"/>
    <mergeCell ref="J299:J308"/>
    <mergeCell ref="N299:N308"/>
    <mergeCell ref="O299:O308"/>
    <mergeCell ref="K288:K292"/>
    <mergeCell ref="L288:L292"/>
    <mergeCell ref="M320:M322"/>
    <mergeCell ref="N320:N322"/>
    <mergeCell ref="O320:O322"/>
    <mergeCell ref="H317:H319"/>
    <mergeCell ref="B104:B106"/>
    <mergeCell ref="C104:C106"/>
    <mergeCell ref="G104:G106"/>
    <mergeCell ref="A104:A106"/>
    <mergeCell ref="H104:H106"/>
    <mergeCell ref="I104:I106"/>
    <mergeCell ref="J104:J106"/>
    <mergeCell ref="K104:K106"/>
    <mergeCell ref="L104:L106"/>
    <mergeCell ref="C56:C57"/>
    <mergeCell ref="G56:G57"/>
    <mergeCell ref="C99:C102"/>
    <mergeCell ref="G99:G102"/>
    <mergeCell ref="I83:I87"/>
    <mergeCell ref="J83:J87"/>
    <mergeCell ref="A58:A61"/>
    <mergeCell ref="B35:B38"/>
    <mergeCell ref="C35:C38"/>
    <mergeCell ref="G35:G38"/>
    <mergeCell ref="A35:A38"/>
    <mergeCell ref="H35:H38"/>
    <mergeCell ref="I35:I38"/>
    <mergeCell ref="H56:H57"/>
    <mergeCell ref="B58:B61"/>
    <mergeCell ref="C58:C61"/>
    <mergeCell ref="G58:G61"/>
    <mergeCell ref="H58:H61"/>
    <mergeCell ref="I58:I61"/>
    <mergeCell ref="C39:C40"/>
    <mergeCell ref="G39:G40"/>
    <mergeCell ref="H39:H40"/>
    <mergeCell ref="I39:I40"/>
    <mergeCell ref="A107:A111"/>
    <mergeCell ref="B107:B111"/>
    <mergeCell ref="C107:C111"/>
    <mergeCell ref="G107:G111"/>
    <mergeCell ref="H107:H111"/>
    <mergeCell ref="I107:I111"/>
    <mergeCell ref="J107:J111"/>
    <mergeCell ref="K107:K111"/>
    <mergeCell ref="L107:L111"/>
    <mergeCell ref="N104:N106"/>
    <mergeCell ref="J35:J38"/>
    <mergeCell ref="K35:K38"/>
    <mergeCell ref="L35:L38"/>
    <mergeCell ref="M35:M38"/>
    <mergeCell ref="N35:N38"/>
    <mergeCell ref="O35:O38"/>
    <mergeCell ref="J58:J61"/>
    <mergeCell ref="K58:K61"/>
    <mergeCell ref="L58:L61"/>
    <mergeCell ref="M58:M61"/>
    <mergeCell ref="N58:N61"/>
    <mergeCell ref="O58:O61"/>
    <mergeCell ref="M56:M57"/>
    <mergeCell ref="N56:N57"/>
    <mergeCell ref="O41:O43"/>
    <mergeCell ref="O104:O106"/>
    <mergeCell ref="L39:L40"/>
    <mergeCell ref="M39:M40"/>
    <mergeCell ref="N39:N40"/>
    <mergeCell ref="O39:O40"/>
    <mergeCell ref="J39:J40"/>
    <mergeCell ref="K39:K40"/>
    <mergeCell ref="O47:O50"/>
    <mergeCell ref="L31:L33"/>
    <mergeCell ref="M31:M33"/>
    <mergeCell ref="N31:N33"/>
    <mergeCell ref="O31:O33"/>
    <mergeCell ref="C31:C33"/>
    <mergeCell ref="G31:G33"/>
    <mergeCell ref="H31:H33"/>
    <mergeCell ref="I31:I33"/>
    <mergeCell ref="J31:J33"/>
    <mergeCell ref="K31:K33"/>
  </mergeCells>
  <conditionalFormatting sqref="D160:E164">
    <cfRule type="duplicateValues" dxfId="7" priority="39"/>
  </conditionalFormatting>
  <conditionalFormatting sqref="D172:E173">
    <cfRule type="duplicateValues" dxfId="6" priority="40"/>
  </conditionalFormatting>
  <conditionalFormatting sqref="D174:E178">
    <cfRule type="duplicateValues" dxfId="5" priority="1"/>
  </conditionalFormatting>
  <conditionalFormatting sqref="D277:E281">
    <cfRule type="duplicateValues" dxfId="4" priority="41"/>
  </conditionalFormatting>
  <conditionalFormatting sqref="D314:E319">
    <cfRule type="duplicateValues" dxfId="3" priority="47"/>
  </conditionalFormatting>
  <conditionalFormatting sqref="D2:G2">
    <cfRule type="duplicateValues" dxfId="2" priority="42"/>
  </conditionalFormatting>
  <conditionalFormatting sqref="E9:G9 D5:D9">
    <cfRule type="duplicateValues" dxfId="1" priority="44"/>
  </conditionalFormatting>
  <conditionalFormatting sqref="F340:G65523 D340:E341 D344:E65523">
    <cfRule type="duplicateValues" dxfId="0" priority="23"/>
  </conditionalFormatting>
  <printOptions horizontalCentered="1"/>
  <pageMargins left="0.25" right="0.25" top="0.75" bottom="0.75" header="0.3" footer="0.3"/>
  <pageSetup scale="57" fitToHeight="0" orientation="landscape" r:id="rId1"/>
  <rowBreaks count="8" manualBreakCount="8">
    <brk id="50" max="14" man="1"/>
    <brk id="98" max="14" man="1"/>
    <brk id="140" max="14" man="1"/>
    <brk id="183" max="14" man="1"/>
    <brk id="227" max="14" man="1"/>
    <brk id="273" max="14" man="1"/>
    <brk id="319" max="14" man="1"/>
    <brk id="345" max="16383" man="1"/>
  </rowBreaks>
  <ignoredErrors>
    <ignoredError sqref="G66 G7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Foaie1</vt:lpstr>
      <vt:lpstr>Foaie1!Imprimare_titluri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2024-07-30T10:20:05Z</dcterms:modified>
</cp:coreProperties>
</file>